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esktop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1" i="1"/>
  <c r="H31" i="1"/>
  <c r="I28" i="1"/>
  <c r="H28" i="1" s="1"/>
  <c r="J28" i="1"/>
  <c r="H29" i="1"/>
  <c r="I29" i="1"/>
  <c r="J29" i="1"/>
  <c r="I30" i="1"/>
  <c r="H30" i="1" s="1"/>
  <c r="J30" i="1"/>
  <c r="H27" i="1"/>
  <c r="J27" i="1"/>
  <c r="I27" i="1"/>
  <c r="F31" i="1"/>
  <c r="E31" i="1"/>
  <c r="D28" i="1"/>
  <c r="D29" i="1"/>
  <c r="D30" i="1"/>
  <c r="D27" i="1"/>
  <c r="D31" i="1" s="1"/>
  <c r="E37" i="1" l="1"/>
  <c r="E38" i="1"/>
  <c r="F38" i="1" l="1"/>
  <c r="F37" i="1" l="1"/>
  <c r="F40" i="1" l="1"/>
  <c r="K1" i="1" s="1"/>
  <c r="E40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42" i="1" s="1"/>
</calcChain>
</file>

<file path=xl/sharedStrings.xml><?xml version="1.0" encoding="utf-8"?>
<sst xmlns="http://schemas.openxmlformats.org/spreadsheetml/2006/main" count="62" uniqueCount="62">
  <si>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</si>
  <si>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</si>
  <si>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</si>
  <si>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</si>
  <si>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</si>
  <si>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</si>
  <si>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</si>
  <si>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</si>
  <si>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</si>
  <si>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</si>
  <si>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</si>
  <si>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</si>
  <si>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</si>
  <si>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</si>
  <si>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</si>
  <si>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</si>
  <si>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</si>
  <si>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</si>
  <si>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</si>
  <si>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</si>
  <si>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</si>
  <si>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</si>
  <si>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</si>
  <si>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</si>
  <si>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</si>
  <si>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</si>
  <si>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</si>
  <si>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</si>
  <si>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>Warszawa, dnia ………………..</t>
  </si>
  <si>
    <t xml:space="preserve">NIP: </t>
  </si>
  <si>
    <t>cena jed. netto</t>
  </si>
  <si>
    <t>1) Termin realizacji do ……………………</t>
  </si>
  <si>
    <t>V. Oferuję wykonanie przedmiotu zamówienia: proszę wypełnic zamieszczoną poniżej tabelę.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</si>
  <si>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zgodnie z ustawą z dnia 10 maja 2018 r. o ochronie danych osobowych (Dz.U. z 2019 r. poz. 1781 z późn. zm.).</t>
    </r>
  </si>
  <si>
    <t>1.</t>
  </si>
  <si>
    <t>e-mail: katarzyna.sosnowska-pyrak@strazgraniczna.pl, tel. stac: 22 500-30-34, tel. kom.: 727 009 472</t>
  </si>
  <si>
    <t>2.</t>
  </si>
  <si>
    <t>2) Płatność przelewem 14 dni od dnia otrzymania prawidłowo wystawionej faktury i dostawy przedmiotu zamówienia.</t>
  </si>
  <si>
    <r>
      <t>I. Nazwa i nr zamówienia: Ogłoszenie n</t>
    </r>
    <r>
      <rPr>
        <sz val="11"/>
        <rFont val="Times New Roman"/>
        <family val="1"/>
        <charset val="238"/>
      </rPr>
      <t xml:space="preserve">r 28/ZM/2025 </t>
    </r>
    <r>
      <rPr>
        <sz val="11"/>
        <color theme="1"/>
        <rFont val="Times New Roman"/>
        <family val="1"/>
        <charset val="238"/>
      </rPr>
      <t xml:space="preserve">- </t>
    </r>
    <r>
      <rPr>
        <b/>
        <sz val="11"/>
        <color theme="1"/>
        <rFont val="Times New Roman"/>
        <family val="1"/>
        <charset val="238"/>
      </rPr>
      <t>sprzedaż, dostawa i rozładunek wody źródlanej "AQUA POLONIA" w opakowaniach jednostkowych - butelka typu PET 1,5 l.</t>
    </r>
  </si>
  <si>
    <t>3) Dostawca dostarczy przedmiot zamówienia w butelkach plastikowych bezzwrotnych PET o poj. 1,5 l. oraz zapewni, że przedmiot zamówienia posiada atest PZH.</t>
  </si>
  <si>
    <t>4) Każdy dostarczony przedmiot zamówienia musi posiadać w widocznym miejscu oznaczenie terminu przydatności do spożycia, który w dniu dostawy nie będzie krótszy niż 2/3 całkowitego terminu przydatności, licząc od daty produkcji.</t>
  </si>
  <si>
    <t>5) Dostawa i rozładunek przedmiotu zamówienia w miejsce wskazane przez Zamawiającego na koszt Dostawcy.</t>
  </si>
  <si>
    <t>6) Sprawdzenie przedmiotu zamówienia pod względem ilościowym i jakościowym przez Zamawiającego odbywać się będzie bezpośrednio w dniu jego odbioru.</t>
  </si>
  <si>
    <r>
      <t xml:space="preserve">IV.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28/ZM/2025.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28/</t>
    </r>
    <r>
      <rPr>
        <sz val="11"/>
        <rFont val="Times New Roman"/>
        <family val="1"/>
        <charset val="238"/>
      </rPr>
      <t>ZM/2025.</t>
    </r>
  </si>
  <si>
    <t xml:space="preserve">Miejsca dostawy w godz.7.30-15.00: obiekty Straży Granicznej w następujących lokalizacjach: </t>
  </si>
  <si>
    <t>a) Nadwiślański Oddział Straży Granicznej, ul. Komitetu Obrony Robotników 23, 02-148 Warszawa,</t>
  </si>
  <si>
    <t>b) PSG Warszawa – Okęcie, ul. Żwirki i Wigury 1, 00-906 Warszawa,</t>
  </si>
  <si>
    <t>c) PSG w Lesznowoli, Lisówek 21 gm. Grójec, 05-600 Grójec,</t>
  </si>
  <si>
    <t>7)</t>
  </si>
  <si>
    <t>ilość sztuk razem</t>
  </si>
  <si>
    <t>gazowana</t>
  </si>
  <si>
    <t>niegazowana</t>
  </si>
  <si>
    <t>ilość palet razem</t>
  </si>
  <si>
    <t>palety gazowana</t>
  </si>
  <si>
    <t>palety niegazowana</t>
  </si>
  <si>
    <t>d) PSG Warszawa – Modlin, ul. gen. Wiktora Thommee 1a, 05-102 Nowy Dwór Mazowiecki,</t>
  </si>
  <si>
    <t>Łącznie:</t>
  </si>
  <si>
    <t>Woda żródlana gazowana "AQAUA POLONIA" but. 1,5 l.</t>
  </si>
  <si>
    <t>Woda żródlana niegazowana "AQAUA POLONIA" but. 1,5 l.</t>
  </si>
  <si>
    <t>ilość (szt.)</t>
  </si>
  <si>
    <t>III. Podpisaną przez oferenta ofertę należy wysłać na adres e-mail: katarzyna.sosnowska-pyrak@strazgraniczna.pl do dnia 20.06.2025 r. do godziny 10:00.</t>
  </si>
  <si>
    <t xml:space="preserve">FORMULARZ OFERTOWY do zamówienia nr 28/ZM/2025
dotyczący sprzedaży, dostawy i rozładunku wody źródlanej "AQUA POLONIA"                                                                    w opakowaniach jednostkowych - butelka typu PET 1,5 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</si>
</sst>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15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1"/>
      <name val="Times New Roman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2" borderId="0" xfId="0" applyFont="1" applyFill="1" applyBorder="1" applyProtection="1"/>
    <xf numFmtId="4" fontId="9" fillId="3" borderId="0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/>
    <xf numFmtId="4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0" fontId="9" fillId="3" borderId="0" xfId="0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7" fillId="0" borderId="0" xfId="2" applyNumberFormat="1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zoomScale="130" zoomScaleNormal="100" zoomScaleSheetLayoutView="130" workbookViewId="0">
      <selection activeCell="D5" sqref="D5"/>
    </sheetView>
  </sheetViews>
  <sheetFormatPr defaultRowHeight="15" x14ac:dyDescent="0.25"/>
  <cols>
    <col min="1" max="1" width="3" customWidth="1"/>
    <col min="2" max="2" width="43.42578125" customWidth="1"/>
    <col min="3" max="3" width="8.42578125" customWidth="1"/>
    <col min="4" max="4" width="12" customWidth="1"/>
    <col min="5" max="5" width="13.42578125" customWidth="1"/>
    <col min="6" max="6" width="12.85546875" customWidth="1"/>
    <col min="8" max="8" width="10.7109375" customWidth="1"/>
    <col min="10" max="10" width="10.42578125" customWidth="1"/>
  </cols>
  <sheetData>
    <row r="1" spans="1:17" x14ac:dyDescent="0.25">
      <c r="A1" s="50" t="s">
        <v>28</v>
      </c>
      <c r="B1" s="50"/>
      <c r="C1" s="50"/>
      <c r="D1" s="50"/>
      <c r="E1" s="50"/>
      <c r="F1" s="50"/>
      <c r="G1" s="50"/>
      <c r="J1" s="11" t="s">
        <v>10</v>
      </c>
      <c r="K1" s="12">
        <f>F40</f>
        <v>0</v>
      </c>
      <c r="L1" s="13"/>
      <c r="M1" s="11"/>
      <c r="N1" s="11"/>
      <c r="O1" s="11"/>
      <c r="P1" s="11"/>
      <c r="Q1" s="11"/>
    </row>
    <row r="2" spans="1:17" x14ac:dyDescent="0.25">
      <c r="A2" s="1"/>
      <c r="J2" s="11"/>
      <c r="K2" s="13"/>
      <c r="L2" s="14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</row>
    <row r="3" spans="1:17" ht="51.75" customHeight="1" x14ac:dyDescent="0.25">
      <c r="A3" s="51" t="s">
        <v>61</v>
      </c>
      <c r="B3" s="52"/>
      <c r="C3" s="52"/>
      <c r="D3" s="52"/>
      <c r="E3" s="52"/>
      <c r="F3" s="52"/>
      <c r="G3" s="52"/>
      <c r="J3" s="11" t="s">
        <v>17</v>
      </c>
      <c r="K3" s="11"/>
      <c r="L3" s="16"/>
      <c r="M3" s="15">
        <f>ROUND((K1-INT(K1))*100,0)</f>
        <v>0</v>
      </c>
      <c r="N3" s="15">
        <f>IF(K1&gt;=1,VALUE(RIGHT(LEFT(INT(K1),LEN(INT(K1))),3)),0)</f>
        <v>0</v>
      </c>
      <c r="O3" s="15">
        <f>IF(K1&gt;=1000,VALUE(TEXT(RIGHT(LEFT(INT(K1),LEN(INT(K1))-3),3),"000")),0)</f>
        <v>0</v>
      </c>
      <c r="P3" s="15">
        <f>IF(K1&gt;=1000000,VALUE(TEXT(RIGHT(LEFT(INT(K1),LEN(INT(K1))-6),3),"000")),0)</f>
        <v>0</v>
      </c>
      <c r="Q3" s="15">
        <f>IF(K1&gt;=1000000000,VALUE(TEXT(RIGHT(LEFT(INT(K1),LEN(INT(K1))-9),3),"000")),0)</f>
        <v>0</v>
      </c>
    </row>
    <row r="4" spans="1:17" x14ac:dyDescent="0.25">
      <c r="J4" s="11" t="s">
        <v>18</v>
      </c>
      <c r="K4" s="11"/>
      <c r="L4" s="11" t="str">
        <f>ROUND((K1-INT(K1))*100,0)&amp;"/"&amp;100 &amp; " groszy"</f>
        <v>0/100 groszy</v>
      </c>
      <c r="M4" s="1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1"/>
      <c r="K5" s="11"/>
      <c r="L5" s="11" t="str">
        <f>TEXT(ROUND((K1-INT(K1))*100,0),"00")&amp;"/"&amp;"100"</f>
        <v>00/100</v>
      </c>
      <c r="M5" s="11"/>
      <c r="N5" s="11"/>
      <c r="O5" s="11"/>
      <c r="P5" s="11"/>
      <c r="Q5" s="11"/>
    </row>
    <row r="6" spans="1:17" ht="20.25" customHeight="1" x14ac:dyDescent="0.25">
      <c r="A6" s="53" t="s">
        <v>1</v>
      </c>
      <c r="B6" s="53"/>
      <c r="C6" s="53"/>
      <c r="D6" s="53"/>
      <c r="E6" s="53"/>
      <c r="F6" s="53"/>
      <c r="G6" s="53"/>
      <c r="J6" s="17" t="s">
        <v>19</v>
      </c>
      <c r="K6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8"/>
      <c r="M6" s="18"/>
      <c r="N6" s="18"/>
      <c r="O6" s="18"/>
      <c r="P6" s="18"/>
      <c r="Q6" s="18"/>
    </row>
    <row r="7" spans="1:17" x14ac:dyDescent="0.25">
      <c r="A7" s="53" t="s">
        <v>2</v>
      </c>
      <c r="B7" s="53"/>
      <c r="C7" s="53"/>
      <c r="D7" s="53"/>
      <c r="E7" s="53"/>
      <c r="F7" s="53"/>
      <c r="G7" s="53"/>
      <c r="J7" s="17" t="s">
        <v>20</v>
      </c>
      <c r="K7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8"/>
      <c r="M7" s="18"/>
      <c r="N7" s="18"/>
      <c r="O7" s="18"/>
      <c r="P7" s="18"/>
      <c r="Q7" s="18"/>
    </row>
    <row r="8" spans="1:17" x14ac:dyDescent="0.25">
      <c r="A8" s="53" t="s">
        <v>3</v>
      </c>
      <c r="B8" s="53"/>
      <c r="C8" s="53"/>
      <c r="D8" s="53"/>
      <c r="E8" s="53"/>
      <c r="F8" s="53"/>
      <c r="G8" s="53"/>
      <c r="J8" s="17" t="s">
        <v>21</v>
      </c>
      <c r="K8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8"/>
      <c r="M8" s="18"/>
      <c r="N8" s="18"/>
      <c r="O8" s="18"/>
      <c r="P8" s="18"/>
      <c r="Q8" s="18"/>
    </row>
    <row r="9" spans="1:17" x14ac:dyDescent="0.25">
      <c r="A9" s="54" t="s">
        <v>35</v>
      </c>
      <c r="B9" s="54"/>
      <c r="C9" s="54"/>
      <c r="D9" s="54"/>
      <c r="E9" s="54"/>
      <c r="F9" s="54"/>
      <c r="G9" s="54"/>
    </row>
    <row r="11" spans="1:17" x14ac:dyDescent="0.25">
      <c r="A11" s="19" t="s">
        <v>24</v>
      </c>
      <c r="B11" s="20"/>
      <c r="C11" s="20"/>
      <c r="D11" s="20"/>
      <c r="E11" s="20"/>
      <c r="F11" s="20"/>
      <c r="G11" s="20"/>
    </row>
    <row r="12" spans="1:17" x14ac:dyDescent="0.25">
      <c r="A12" s="21" t="s">
        <v>26</v>
      </c>
      <c r="B12" s="20"/>
      <c r="C12" s="20"/>
      <c r="D12" s="20"/>
      <c r="E12" s="20"/>
      <c r="F12" s="20"/>
      <c r="G12" s="20"/>
    </row>
    <row r="13" spans="1:17" x14ac:dyDescent="0.25">
      <c r="A13" s="21" t="s">
        <v>27</v>
      </c>
      <c r="B13" s="20"/>
      <c r="C13" s="20"/>
      <c r="D13" s="20"/>
      <c r="E13" s="20"/>
      <c r="F13" s="20"/>
      <c r="G13" s="20"/>
    </row>
    <row r="14" spans="1:17" x14ac:dyDescent="0.25">
      <c r="A14" s="21"/>
      <c r="B14" s="20"/>
      <c r="C14" s="20"/>
      <c r="D14" s="20"/>
      <c r="E14" s="20"/>
      <c r="F14" s="20"/>
      <c r="G14" s="20"/>
    </row>
    <row r="15" spans="1:17" x14ac:dyDescent="0.25">
      <c r="A15" s="21" t="s">
        <v>29</v>
      </c>
      <c r="B15" s="20"/>
      <c r="C15" s="20"/>
      <c r="D15" s="20"/>
      <c r="E15" s="20"/>
      <c r="F15" s="20"/>
      <c r="G15" s="20"/>
    </row>
    <row r="16" spans="1:17" x14ac:dyDescent="0.25">
      <c r="A16" s="55" t="s">
        <v>23</v>
      </c>
      <c r="B16" s="55"/>
      <c r="C16" s="55"/>
      <c r="D16" s="55"/>
      <c r="E16" s="55"/>
      <c r="F16" s="55"/>
      <c r="G16" s="55"/>
    </row>
    <row r="18" spans="1:10" ht="32.25" customHeight="1" x14ac:dyDescent="0.25">
      <c r="A18" s="48" t="s">
        <v>38</v>
      </c>
      <c r="B18" s="48"/>
      <c r="C18" s="48"/>
      <c r="D18" s="48"/>
      <c r="E18" s="48"/>
      <c r="F18" s="48"/>
      <c r="G18" s="48"/>
    </row>
    <row r="19" spans="1:10" x14ac:dyDescent="0.25">
      <c r="A19" s="53" t="s">
        <v>4</v>
      </c>
      <c r="B19" s="53"/>
      <c r="C19" s="53"/>
      <c r="D19" s="53"/>
      <c r="E19" s="53"/>
      <c r="F19" s="53"/>
      <c r="G19" s="53"/>
    </row>
    <row r="20" spans="1:10" ht="16.5" customHeight="1" x14ac:dyDescent="0.25">
      <c r="A20" s="56" t="s">
        <v>31</v>
      </c>
      <c r="B20" s="56"/>
      <c r="C20" s="56"/>
      <c r="D20" s="56"/>
      <c r="E20" s="56"/>
      <c r="F20" s="56"/>
      <c r="G20" s="56"/>
    </row>
    <row r="21" spans="1:10" ht="16.5" customHeight="1" x14ac:dyDescent="0.25">
      <c r="A21" s="56" t="s">
        <v>37</v>
      </c>
      <c r="B21" s="56"/>
      <c r="C21" s="56"/>
      <c r="D21" s="56"/>
      <c r="E21" s="56"/>
      <c r="F21" s="56"/>
      <c r="G21" s="56"/>
    </row>
    <row r="22" spans="1:10" ht="29.25" customHeight="1" x14ac:dyDescent="0.25">
      <c r="A22" s="46" t="s">
        <v>39</v>
      </c>
      <c r="B22" s="46"/>
      <c r="C22" s="46"/>
      <c r="D22" s="46"/>
      <c r="E22" s="46"/>
      <c r="F22" s="46"/>
      <c r="G22" s="46"/>
      <c r="H22" s="27"/>
      <c r="I22" s="27"/>
    </row>
    <row r="23" spans="1:10" ht="27.75" customHeight="1" x14ac:dyDescent="0.25">
      <c r="A23" s="46" t="s">
        <v>40</v>
      </c>
      <c r="B23" s="46"/>
      <c r="C23" s="46"/>
      <c r="D23" s="46"/>
      <c r="E23" s="46"/>
      <c r="F23" s="46"/>
      <c r="G23" s="46"/>
      <c r="H23" s="27"/>
      <c r="I23" s="27"/>
    </row>
    <row r="24" spans="1:10" ht="19.5" customHeight="1" x14ac:dyDescent="0.25">
      <c r="A24" s="47" t="s">
        <v>41</v>
      </c>
      <c r="B24" s="47"/>
      <c r="C24" s="47"/>
      <c r="D24" s="47"/>
      <c r="E24" s="47"/>
      <c r="F24" s="47"/>
      <c r="G24" s="47"/>
      <c r="H24" s="28"/>
      <c r="I24" s="29"/>
    </row>
    <row r="25" spans="1:10" ht="30.75" customHeight="1" x14ac:dyDescent="0.25">
      <c r="A25" s="46" t="s">
        <v>42</v>
      </c>
      <c r="B25" s="46"/>
      <c r="C25" s="46"/>
      <c r="D25" s="46"/>
      <c r="E25" s="46"/>
      <c r="F25" s="46"/>
      <c r="G25" s="46"/>
      <c r="H25" s="27"/>
      <c r="I25" s="27"/>
    </row>
    <row r="26" spans="1:10" ht="32.25" customHeight="1" x14ac:dyDescent="0.25">
      <c r="A26" s="30" t="s">
        <v>48</v>
      </c>
      <c r="B26" s="45" t="s">
        <v>44</v>
      </c>
      <c r="C26" s="45"/>
      <c r="D26" s="34" t="s">
        <v>49</v>
      </c>
      <c r="E26" s="35" t="s">
        <v>50</v>
      </c>
      <c r="F26" s="36" t="s">
        <v>51</v>
      </c>
      <c r="G26" s="31"/>
      <c r="H26" s="37" t="s">
        <v>52</v>
      </c>
      <c r="I26" s="38" t="s">
        <v>53</v>
      </c>
      <c r="J26" s="39" t="s">
        <v>54</v>
      </c>
    </row>
    <row r="27" spans="1:10" ht="32.25" customHeight="1" x14ac:dyDescent="0.25">
      <c r="A27" s="30"/>
      <c r="B27" s="46" t="s">
        <v>45</v>
      </c>
      <c r="C27" s="46"/>
      <c r="D27" s="40">
        <f>E27+F27</f>
        <v>12096</v>
      </c>
      <c r="E27" s="40">
        <v>5544</v>
      </c>
      <c r="F27" s="40">
        <v>6552</v>
      </c>
      <c r="G27" s="27"/>
      <c r="H27" s="33">
        <f>I27+J27</f>
        <v>24</v>
      </c>
      <c r="I27" s="33">
        <f>E27/504</f>
        <v>11</v>
      </c>
      <c r="J27" s="44">
        <f>F27/504</f>
        <v>13</v>
      </c>
    </row>
    <row r="28" spans="1:10" ht="32.25" customHeight="1" x14ac:dyDescent="0.25">
      <c r="A28" s="30"/>
      <c r="B28" s="45" t="s">
        <v>46</v>
      </c>
      <c r="C28" s="45"/>
      <c r="D28" s="40">
        <f t="shared" ref="D28:D30" si="0">E28+F28</f>
        <v>3024</v>
      </c>
      <c r="E28" s="41">
        <v>1512</v>
      </c>
      <c r="F28" s="41">
        <v>1512</v>
      </c>
      <c r="G28" s="31"/>
      <c r="H28" s="33">
        <f t="shared" ref="H28:H30" si="1">I28+J28</f>
        <v>6</v>
      </c>
      <c r="I28" s="33">
        <f t="shared" ref="I28:I30" si="2">E28/504</f>
        <v>3</v>
      </c>
      <c r="J28" s="44">
        <f t="shared" ref="J28:J30" si="3">F28/504</f>
        <v>3</v>
      </c>
    </row>
    <row r="29" spans="1:10" ht="32.25" customHeight="1" x14ac:dyDescent="0.25">
      <c r="A29" s="30"/>
      <c r="B29" s="47" t="s">
        <v>47</v>
      </c>
      <c r="C29" s="47"/>
      <c r="D29" s="40">
        <f t="shared" si="0"/>
        <v>3024</v>
      </c>
      <c r="E29" s="42">
        <v>1512</v>
      </c>
      <c r="F29" s="42">
        <v>1512</v>
      </c>
      <c r="G29" s="32"/>
      <c r="H29" s="33">
        <f t="shared" si="1"/>
        <v>6</v>
      </c>
      <c r="I29" s="33">
        <f t="shared" si="2"/>
        <v>3</v>
      </c>
      <c r="J29" s="44">
        <f t="shared" si="3"/>
        <v>3</v>
      </c>
    </row>
    <row r="30" spans="1:10" ht="32.25" customHeight="1" x14ac:dyDescent="0.25">
      <c r="A30" s="30"/>
      <c r="B30" s="45" t="s">
        <v>55</v>
      </c>
      <c r="C30" s="45"/>
      <c r="D30" s="40">
        <f t="shared" si="0"/>
        <v>1512</v>
      </c>
      <c r="E30" s="41">
        <v>504</v>
      </c>
      <c r="F30" s="41">
        <v>1008</v>
      </c>
      <c r="G30" s="31"/>
      <c r="H30" s="33">
        <f t="shared" si="1"/>
        <v>3</v>
      </c>
      <c r="I30" s="33">
        <f t="shared" si="2"/>
        <v>1</v>
      </c>
      <c r="J30" s="44">
        <f t="shared" si="3"/>
        <v>2</v>
      </c>
    </row>
    <row r="31" spans="1:10" ht="17.25" customHeight="1" x14ac:dyDescent="0.25">
      <c r="A31" s="30"/>
      <c r="B31" s="30" t="s">
        <v>56</v>
      </c>
      <c r="C31" s="30"/>
      <c r="D31" s="43">
        <f>SUM(D27:D30)</f>
        <v>19656</v>
      </c>
      <c r="E31" s="43">
        <f>SUM(E27:E30)</f>
        <v>9072</v>
      </c>
      <c r="F31" s="43">
        <f>SUM(F27:F30)</f>
        <v>10584</v>
      </c>
      <c r="G31" s="30"/>
      <c r="H31" s="33">
        <f>SUM(H27:H30)</f>
        <v>39</v>
      </c>
      <c r="I31" s="33">
        <f t="shared" ref="I31:J31" si="4">SUM(I27:I30)</f>
        <v>18</v>
      </c>
      <c r="J31" s="33">
        <f t="shared" si="4"/>
        <v>21</v>
      </c>
    </row>
    <row r="32" spans="1:10" ht="30.75" customHeight="1" x14ac:dyDescent="0.25">
      <c r="A32" s="48" t="s">
        <v>60</v>
      </c>
      <c r="B32" s="48"/>
      <c r="C32" s="48"/>
      <c r="D32" s="48"/>
      <c r="E32" s="48"/>
      <c r="F32" s="48"/>
      <c r="G32" s="48"/>
    </row>
    <row r="33" spans="1:7" ht="42" customHeight="1" x14ac:dyDescent="0.25">
      <c r="A33" s="56" t="s">
        <v>43</v>
      </c>
      <c r="B33" s="56"/>
      <c r="C33" s="56"/>
      <c r="D33" s="56"/>
      <c r="E33" s="56"/>
      <c r="F33" s="56"/>
      <c r="G33" s="56"/>
    </row>
    <row r="34" spans="1:7" x14ac:dyDescent="0.25">
      <c r="A34" s="56" t="s">
        <v>32</v>
      </c>
      <c r="B34" s="56"/>
      <c r="C34" s="56"/>
      <c r="D34" s="56"/>
      <c r="E34" s="56"/>
      <c r="F34" s="56"/>
      <c r="G34" s="56"/>
    </row>
    <row r="35" spans="1:7" ht="21" customHeight="1" x14ac:dyDescent="0.25">
      <c r="A35" s="49" t="s">
        <v>5</v>
      </c>
      <c r="B35" s="49"/>
      <c r="C35" s="49"/>
      <c r="D35" s="49"/>
      <c r="E35" s="49"/>
      <c r="F35" s="49"/>
    </row>
    <row r="36" spans="1:7" ht="28.5" customHeight="1" x14ac:dyDescent="0.25">
      <c r="A36" s="3" t="s">
        <v>6</v>
      </c>
      <c r="B36" s="3"/>
      <c r="C36" s="4" t="s">
        <v>59</v>
      </c>
      <c r="D36" s="4" t="s">
        <v>30</v>
      </c>
      <c r="E36" s="4" t="s">
        <v>7</v>
      </c>
      <c r="F36" s="4" t="s">
        <v>8</v>
      </c>
    </row>
    <row r="37" spans="1:7" ht="33" customHeight="1" x14ac:dyDescent="0.25">
      <c r="A37" s="24" t="s">
        <v>34</v>
      </c>
      <c r="B37" s="26" t="s">
        <v>57</v>
      </c>
      <c r="C37" s="22">
        <v>9072</v>
      </c>
      <c r="D37" s="23"/>
      <c r="E37" s="5">
        <f t="shared" ref="E37:E38" si="5">C37*D37</f>
        <v>0</v>
      </c>
      <c r="F37" s="5">
        <f t="shared" ref="F37" si="6">E37*1.23</f>
        <v>0</v>
      </c>
    </row>
    <row r="38" spans="1:7" ht="33" customHeight="1" x14ac:dyDescent="0.25">
      <c r="A38" s="25" t="s">
        <v>36</v>
      </c>
      <c r="B38" s="26" t="s">
        <v>58</v>
      </c>
      <c r="C38" s="22">
        <v>10584</v>
      </c>
      <c r="D38" s="23"/>
      <c r="E38" s="5">
        <f t="shared" si="5"/>
        <v>0</v>
      </c>
      <c r="F38" s="5">
        <f>E38*1.23</f>
        <v>0</v>
      </c>
    </row>
    <row r="39" spans="1:7" ht="3.75" customHeight="1" x14ac:dyDescent="0.25">
      <c r="A39" s="6"/>
      <c r="B39" s="7"/>
      <c r="C39" s="6"/>
      <c r="D39" s="8"/>
      <c r="E39" s="8"/>
      <c r="F39" s="8"/>
    </row>
    <row r="40" spans="1:7" ht="18.75" customHeight="1" x14ac:dyDescent="0.25">
      <c r="A40" s="6"/>
      <c r="B40" s="59" t="s">
        <v>9</v>
      </c>
      <c r="C40" s="59"/>
      <c r="D40" s="59"/>
      <c r="E40" s="9">
        <f>SUM(E37:E39)</f>
        <v>0</v>
      </c>
      <c r="F40" s="9">
        <f>SUM(F37:F39)</f>
        <v>0</v>
      </c>
    </row>
    <row r="41" spans="1:7" ht="3.75" customHeight="1" x14ac:dyDescent="0.25"/>
    <row r="42" spans="1:7" x14ac:dyDescent="0.25">
      <c r="A42" s="57" t="str">
        <f>"słownie: "&amp;K8</f>
        <v xml:space="preserve">słownie: </v>
      </c>
      <c r="B42" s="57"/>
      <c r="C42" s="57"/>
      <c r="D42" s="57"/>
      <c r="E42" s="57"/>
      <c r="F42" s="57"/>
      <c r="G42" s="57"/>
    </row>
    <row r="43" spans="1:7" ht="15.75" x14ac:dyDescent="0.25">
      <c r="B43" s="10"/>
    </row>
    <row r="44" spans="1:7" ht="60.75" customHeight="1" x14ac:dyDescent="0.25">
      <c r="A44" s="56" t="s">
        <v>33</v>
      </c>
      <c r="B44" s="56"/>
      <c r="C44" s="56"/>
      <c r="D44" s="56"/>
      <c r="E44" s="56"/>
      <c r="F44" s="56"/>
      <c r="G44" s="56"/>
    </row>
    <row r="45" spans="1:7" x14ac:dyDescent="0.25">
      <c r="A45" s="54"/>
      <c r="B45" s="54"/>
      <c r="C45" s="54"/>
      <c r="D45" s="54"/>
      <c r="E45" s="54"/>
      <c r="F45" s="54"/>
      <c r="G45" s="54"/>
    </row>
    <row r="50" spans="4:6" x14ac:dyDescent="0.25">
      <c r="D50" s="58" t="s">
        <v>22</v>
      </c>
      <c r="E50" s="58"/>
      <c r="F50" s="58"/>
    </row>
    <row r="51" spans="4:6" x14ac:dyDescent="0.25">
      <c r="D51" s="58" t="s">
        <v>25</v>
      </c>
      <c r="E51" s="58"/>
      <c r="F51" s="58"/>
    </row>
  </sheetData>
  <mergeCells count="30">
    <mergeCell ref="A23:G23"/>
    <mergeCell ref="A42:G42"/>
    <mergeCell ref="D51:F51"/>
    <mergeCell ref="D50:F50"/>
    <mergeCell ref="A45:G45"/>
    <mergeCell ref="B40:D40"/>
    <mergeCell ref="A44:G44"/>
    <mergeCell ref="A24:G24"/>
    <mergeCell ref="A25:G25"/>
    <mergeCell ref="A18:G18"/>
    <mergeCell ref="A35:F35"/>
    <mergeCell ref="A1:G1"/>
    <mergeCell ref="A3:G3"/>
    <mergeCell ref="A6:G6"/>
    <mergeCell ref="A7:G7"/>
    <mergeCell ref="A8:G8"/>
    <mergeCell ref="A9:G9"/>
    <mergeCell ref="A16:G16"/>
    <mergeCell ref="A19:G19"/>
    <mergeCell ref="A20:G20"/>
    <mergeCell ref="A32:G32"/>
    <mergeCell ref="A33:G33"/>
    <mergeCell ref="A34:G34"/>
    <mergeCell ref="A21:G21"/>
    <mergeCell ref="A22:G22"/>
    <mergeCell ref="B26:C26"/>
    <mergeCell ref="B27:C27"/>
    <mergeCell ref="B28:C28"/>
    <mergeCell ref="B29:C29"/>
    <mergeCell ref="B30:C30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2025-06-12T08:39:31Z</cp:lastPrinted>
  <dcterms:created xsi:type="dcterms:W3CDTF">2024-07-03T09:56:48Z</dcterms:created>
  <dcterms:modified xsi:type="dcterms:W3CDTF">2025-06-12T12:38:34Z</dcterms:modified>
</cp:coreProperties>
</file>