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Stary komp\ZAKUPY\WYSOKOŚCIÓWKA\2025\"/>
    </mc:Choice>
  </mc:AlternateContent>
  <xr:revisionPtr revIDLastSave="0" documentId="13_ncr:1_{D85F749B-302B-4211-83E3-7634468DDFAF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Arkusz1!$A$1:$G$47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G36" i="1" s="1"/>
  <c r="F33" i="1" l="1"/>
  <c r="G33" i="1" s="1"/>
  <c r="F34" i="1"/>
  <c r="G34" i="1" s="1"/>
  <c r="F37" i="1"/>
  <c r="G37" i="1" s="1"/>
  <c r="F35" i="1"/>
  <c r="G35" i="1" s="1"/>
  <c r="F32" i="1"/>
  <c r="G32" i="1" s="1"/>
  <c r="F31" i="1"/>
  <c r="G31" i="1" s="1"/>
  <c r="F30" i="1"/>
  <c r="G30" i="1" s="1"/>
  <c r="F29" i="1" l="1"/>
  <c r="G29" i="1" s="1"/>
  <c r="L1" i="1" l="1"/>
  <c r="M3" i="1" l="1"/>
  <c r="N3" i="1"/>
  <c r="N4" i="1" s="1"/>
  <c r="O3" i="1"/>
  <c r="O4" i="1" s="1"/>
  <c r="P3" i="1"/>
  <c r="P4" i="1" s="1"/>
  <c r="Q3" i="1"/>
  <c r="Q4" i="1" s="1"/>
  <c r="M4" i="1"/>
  <c r="L8" i="1" l="1"/>
  <c r="A40" i="1" s="1"/>
  <c r="L7" i="1"/>
  <c r="L6" i="1"/>
</calcChain>
</file>

<file path=xl/sharedStrings.xml><?xml version="1.0" encoding="utf-8"?>
<sst xmlns="http://schemas.openxmlformats.org/spreadsheetml/2006/main" count="72" uniqueCount="64">
  <si>
    <t>Dane Zamawiającego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</si>
  <si>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</si>
  <si>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</si>
  <si>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</si>
  <si>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</si>
  <si>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</si>
  <si>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</si>
  <si>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</si>
  <si>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</si>
  <si>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</si>
  <si>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</si>
  <si>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</si>
  <si>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</si>
  <si>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</si>
  <si>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</si>
  <si>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</si>
  <si>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</si>
  <si>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</si>
  <si>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</si>
  <si>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</si>
  <si>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</si>
  <si>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</si>
  <si>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</si>
  <si>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</si>
  <si>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</si>
  <si>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</si>
  <si>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</si>
  <si>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</si>
  <si>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1.</t>
  </si>
  <si>
    <t>4.</t>
  </si>
  <si>
    <t>3. Płatność przelewem w ciągu 14 dni od dnia otrzymania prawidłowo wystawionej faktury i odbioru przedmiotu zamówienia.</t>
  </si>
  <si>
    <t>Nazwa przedmiotu</t>
  </si>
  <si>
    <t>Załącznik nr 1</t>
  </si>
  <si>
    <t>1. Dostawa na koszt Wykonawcy.</t>
  </si>
  <si>
    <r>
      <rPr>
        <b/>
        <sz val="11"/>
        <color theme="1"/>
        <rFont val="Times New Roman"/>
        <family val="1"/>
        <charset val="238"/>
      </rPr>
      <t xml:space="preserve">IV. </t>
    </r>
    <r>
      <rPr>
        <sz val="11"/>
        <color theme="1"/>
        <rFont val="Times New Roman"/>
        <family val="1"/>
        <charset val="238"/>
      </rPr>
      <t>Oferuję wykonanie przedmiotu zamówienia: proszę wypełnić zamieszczoną poniżej tabelę.</t>
    </r>
  </si>
  <si>
    <r>
      <rPr>
        <b/>
        <sz val="11"/>
        <color theme="1"/>
        <rFont val="Times New Roman"/>
        <family val="1"/>
        <charset val="238"/>
      </rPr>
      <t>V.</t>
    </r>
    <r>
      <rPr>
        <sz val="11"/>
        <color theme="1"/>
        <rFont val="Times New Roman"/>
        <family val="1"/>
        <charset val="238"/>
      </rPr>
      <t xml:space="preserve">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</si>
  <si>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j.m.</t>
  </si>
  <si>
    <r>
      <t xml:space="preserve">Nadwiślański Oddział Straży Granicznej </t>
    </r>
    <r>
      <rPr>
        <i/>
        <sz val="11"/>
        <rFont val="Times New Roman"/>
        <family val="1"/>
        <charset val="238"/>
      </rPr>
      <t>im. Powstania Warszawskiego</t>
    </r>
  </si>
  <si>
    <r>
      <rPr>
        <b/>
        <sz val="11"/>
        <rFont val="Times New Roman"/>
        <family val="1"/>
        <charset val="238"/>
      </rPr>
      <t xml:space="preserve">II. </t>
    </r>
    <r>
      <rPr>
        <sz val="11"/>
        <rFont val="Times New Roman"/>
        <family val="1"/>
        <charset val="238"/>
      </rPr>
      <t>Szczegóły dotyczące realizacji zamówienia:</t>
    </r>
  </si>
  <si>
    <t>Termin realizacji do ……………... dni/miesięcy* (niepotrzebne skreślić) od złożenia zamówienia.</t>
  </si>
  <si>
    <t>2.</t>
  </si>
  <si>
    <t>3.</t>
  </si>
  <si>
    <t>5.</t>
  </si>
  <si>
    <t>6.</t>
  </si>
  <si>
    <t>7.</t>
  </si>
  <si>
    <t>8.</t>
  </si>
  <si>
    <t>9.</t>
  </si>
  <si>
    <t>e-mail: dorota.wieliczko@strazgraniczna.pl, tel. stac.: 22 500 33-94,
tel. kom.: Grzegorz Cierpiński 509-824-068 lub 721-960-525.</t>
  </si>
  <si>
    <t>FORMULARZ OFERTOWY do zamówienia nr 69/ZM/2025
dotyczący zakupu i dostawy sprzętu wysokościowego</t>
  </si>
  <si>
    <t>Warszawa, dnia 17 listopada 2025 r.</t>
  </si>
  <si>
    <r>
      <rPr>
        <b/>
        <sz val="11"/>
        <rFont val="Times New Roman"/>
        <family val="1"/>
        <charset val="238"/>
      </rPr>
      <t>I.</t>
    </r>
    <r>
      <rPr>
        <sz val="11"/>
        <rFont val="Times New Roman"/>
        <family val="1"/>
        <charset val="238"/>
      </rPr>
      <t xml:space="preserve"> Nazwa i nr zamówienia: Ogłoszenie nr 69/ZM/2025 - dotyczące zakupu i dostawy sprzętu wysokościowego.</t>
    </r>
  </si>
  <si>
    <r>
      <t xml:space="preserve">2. Podpisaną przez oferenta ofertę należy wysłać na adres e-mail: dorota.wieliczko@strazgraniczna.pl do dnia </t>
    </r>
    <r>
      <rPr>
        <b/>
        <sz val="11"/>
        <rFont val="Times New Roman"/>
        <family val="1"/>
        <charset val="238"/>
      </rPr>
      <t>24</t>
    </r>
    <r>
      <rPr>
        <sz val="11"/>
        <rFont val="Times New Roman"/>
        <family val="1"/>
        <charset val="238"/>
      </rPr>
      <t>.</t>
    </r>
    <r>
      <rPr>
        <b/>
        <sz val="11"/>
        <rFont val="Times New Roman"/>
        <family val="1"/>
        <charset val="238"/>
      </rPr>
      <t>11.2025 r. do godziny 12:00</t>
    </r>
    <r>
      <rPr>
        <sz val="11"/>
        <rFont val="Times New Roman"/>
        <family val="1"/>
        <charset val="238"/>
      </rPr>
      <t>.</t>
    </r>
  </si>
  <si>
    <r>
      <rPr>
        <b/>
        <sz val="11"/>
        <rFont val="Times New Roman"/>
        <family val="1"/>
        <charset val="238"/>
      </rPr>
      <t>III.</t>
    </r>
    <r>
      <rPr>
        <sz val="11"/>
        <rFont val="Times New Roman"/>
        <family val="1"/>
        <charset val="238"/>
      </rPr>
      <t xml:space="preserve"> Oświadczam, iż zapoznałem się i akceptuję warunki dotyczące realizacji przedmiotu zamówienia przedstawione w ogłoszeniu o zamówieniu nr 69/ZM/2025.
Oświadczam, iż zapoznałem się z klauzulą informacyjną RODO załączoną do ogłoszenia o zamówieniu nr 69/ZM/2025.</t>
    </r>
  </si>
  <si>
    <r>
      <t xml:space="preserve">Karabinek stalowy, </t>
    </r>
    <r>
      <rPr>
        <sz val="10"/>
        <rFont val="Times New Roman"/>
        <family val="1"/>
        <charset val="238"/>
      </rPr>
      <t>owalny, nierdzewny z numerem indywidualnym, z zamkiem K-Lock ( lub inny bez ząbka) wytrzymałość wzdłużna minimum 22kN</t>
    </r>
  </si>
  <si>
    <r>
      <t xml:space="preserve">Kask alpinistyczny </t>
    </r>
    <r>
      <rPr>
        <sz val="10"/>
        <rFont val="Times New Roman"/>
        <family val="1"/>
        <charset val="238"/>
      </rPr>
      <t>Petzl Vertex Vent (czarny) lub Camp Ares Air (czarny)</t>
    </r>
  </si>
  <si>
    <r>
      <t xml:space="preserve">Uprząż alpinityczna MD </t>
    </r>
    <r>
      <rPr>
        <sz val="10"/>
        <rFont val="Times New Roman"/>
        <family val="1"/>
        <charset val="238"/>
      </rPr>
      <t>- Textil w kolorze ranger green - komplet składający się z: Pas biodrowy (Jed Belt Hybrid MGS) + uprząż udowa (Leg Loops MGS) + uprząż piersiowa (Chest Harness MGS) + lonża (PSL(PSL Restraint/Retention Lanyard + karabinek Austrial Alpin Stratus Carabiner (rozmiary w zamówieniu)</t>
    </r>
  </si>
  <si>
    <r>
      <t xml:space="preserve">Lonża </t>
    </r>
    <r>
      <rPr>
        <sz val="10"/>
        <color theme="1"/>
        <rFont val="Times New Roman"/>
        <family val="1"/>
        <charset val="238"/>
      </rPr>
      <t xml:space="preserve">Petzl Progress Adjust-Y L044AA00 lub Rock Empire Lonża regulowana Stand Y 65-100 cm </t>
    </r>
  </si>
  <si>
    <r>
      <t xml:space="preserve">Przyrząd  asekuracyjny </t>
    </r>
    <r>
      <rPr>
        <sz val="10"/>
        <color theme="1"/>
        <rFont val="Times New Roman"/>
        <family val="1"/>
        <charset val="238"/>
      </rPr>
      <t>Singing Rock Locker</t>
    </r>
  </si>
  <si>
    <r>
      <t xml:space="preserve">Przyrząd zjazdowy </t>
    </r>
    <r>
      <rPr>
        <sz val="10"/>
        <color theme="1"/>
        <rFont val="Times New Roman"/>
        <family val="1"/>
        <charset val="238"/>
      </rPr>
      <t>Petzl Rig</t>
    </r>
  </si>
  <si>
    <r>
      <t xml:space="preserve">Łącznik taśmowy </t>
    </r>
    <r>
      <rPr>
        <sz val="10"/>
        <color theme="1"/>
        <rFont val="Times New Roman"/>
        <family val="1"/>
        <charset val="238"/>
      </rPr>
      <t xml:space="preserve">20 cm - musi posiadać numer indywidualny </t>
    </r>
  </si>
  <si>
    <r>
      <t xml:space="preserve">Przyrząd asekuracyjny </t>
    </r>
    <r>
      <rPr>
        <sz val="10"/>
        <color theme="1"/>
        <rFont val="Times New Roman"/>
        <family val="1"/>
        <charset val="238"/>
      </rPr>
      <t>Singing Rock Shuttle - musi posiadać numer indywidualny</t>
    </r>
  </si>
  <si>
    <r>
      <t xml:space="preserve">Uprząż alpinistyczna </t>
    </r>
    <r>
      <rPr>
        <sz val="10"/>
        <color theme="1"/>
        <rFont val="Times New Roman"/>
        <family val="1"/>
        <charset val="238"/>
      </rPr>
      <t xml:space="preserve">piersiowa Petzl Top Croll  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(rozmiary w zamówieniu)</t>
    </r>
  </si>
  <si>
    <t>sztuk</t>
  </si>
  <si>
    <t>sztuki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</si>
</sst>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7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Symbol"/>
      <family val="1"/>
      <charset val="2"/>
    </font>
    <font>
      <b/>
      <sz val="1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 applyFill="1" applyAlignment="1" applyProtection="1">
      <alignment vertical="center"/>
      <protection locked="0"/>
    </xf>
    <xf numFmtId="0" fontId="0" fillId="0" borderId="0" xfId="0" applyFill="1"/>
    <xf numFmtId="0" fontId="6" fillId="0" borderId="0" xfId="0" applyFont="1" applyFill="1" applyBorder="1" applyProtection="1"/>
    <xf numFmtId="4" fontId="6" fillId="0" borderId="0" xfId="0" applyNumberFormat="1" applyFont="1" applyFill="1" applyBorder="1" applyProtection="1">
      <protection locked="0"/>
    </xf>
    <xf numFmtId="0" fontId="0" fillId="0" borderId="0" xfId="0" applyFill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8" fillId="0" borderId="0" xfId="0" applyFont="1" applyFill="1" applyAlignment="1">
      <alignment horizontal="right"/>
    </xf>
    <xf numFmtId="4" fontId="6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8" fillId="0" borderId="0" xfId="0" applyFont="1" applyFill="1" applyAlignment="1"/>
    <xf numFmtId="0" fontId="10" fillId="0" borderId="0" xfId="0" applyFont="1" applyFill="1"/>
    <xf numFmtId="0" fontId="6" fillId="0" borderId="0" xfId="0" applyFont="1" applyFill="1" applyProtection="1"/>
    <xf numFmtId="0" fontId="6" fillId="0" borderId="0" xfId="0" applyFont="1" applyFill="1" applyBorder="1" applyProtection="1">
      <protection locked="0"/>
    </xf>
    <xf numFmtId="0" fontId="4" fillId="0" borderId="0" xfId="0" applyFont="1" applyFill="1" applyAlignment="1"/>
    <xf numFmtId="0" fontId="12" fillId="0" borderId="0" xfId="0" applyFont="1" applyFill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indent="5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3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4" fillId="0" borderId="0" xfId="0" applyFont="1" applyFill="1" applyAlignment="1" applyProtection="1">
      <alignment horizontal="right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view="pageBreakPreview" topLeftCell="A16" zoomScale="130" zoomScaleNormal="100" zoomScaleSheetLayoutView="130" workbookViewId="0">
      <selection activeCell="C32" sqref="C32"/>
    </sheetView>
  </sheetViews>
  <sheetFormatPr defaultRowHeight="15" x14ac:dyDescent="0.25"/>
  <cols>
    <col min="1" max="1" width="3.140625" style="2" customWidth="1"/>
    <col min="2" max="2" width="45.140625" style="2" customWidth="1"/>
    <col min="3" max="3" width="5.140625" style="2" customWidth="1"/>
    <col min="4" max="4" width="6.5703125" style="2" customWidth="1"/>
    <col min="5" max="5" width="13.85546875" style="2" customWidth="1"/>
    <col min="6" max="7" width="12.7109375" style="2" customWidth="1"/>
    <col min="8" max="12" width="9.140625" style="2"/>
    <col min="13" max="20" width="9.140625" style="5"/>
    <col min="21" max="16384" width="9.140625" style="2"/>
  </cols>
  <sheetData>
    <row r="1" spans="1:17" x14ac:dyDescent="0.25">
      <c r="A1" s="45" t="s">
        <v>49</v>
      </c>
      <c r="B1" s="45"/>
      <c r="C1" s="45"/>
      <c r="D1" s="45"/>
      <c r="E1" s="45"/>
      <c r="F1" s="45"/>
      <c r="G1" s="45"/>
      <c r="H1" s="1"/>
      <c r="K1" s="3" t="s">
        <v>10</v>
      </c>
      <c r="L1" s="4">
        <f>G38</f>
        <v>0</v>
      </c>
      <c r="M1" s="3"/>
      <c r="N1" s="3"/>
      <c r="O1" s="3"/>
      <c r="P1" s="3"/>
      <c r="Q1" s="3"/>
    </row>
    <row r="2" spans="1:17" ht="15.75" customHeight="1" x14ac:dyDescent="0.25">
      <c r="A2" s="6"/>
      <c r="B2" s="7"/>
      <c r="C2" s="7"/>
      <c r="D2" s="7"/>
      <c r="E2" s="7"/>
      <c r="F2" s="7"/>
      <c r="G2" s="8" t="s">
        <v>32</v>
      </c>
      <c r="H2" s="7"/>
      <c r="K2" s="3"/>
      <c r="L2" s="9"/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</row>
    <row r="3" spans="1:17" ht="31.5" customHeight="1" x14ac:dyDescent="0.25">
      <c r="A3" s="50" t="s">
        <v>48</v>
      </c>
      <c r="B3" s="50"/>
      <c r="C3" s="50"/>
      <c r="D3" s="50"/>
      <c r="E3" s="50"/>
      <c r="F3" s="50"/>
      <c r="G3" s="50"/>
      <c r="H3" s="11"/>
      <c r="K3" s="3" t="s">
        <v>16</v>
      </c>
      <c r="L3" s="3"/>
      <c r="M3" s="10">
        <f>ROUND((L1-INT(L1))*100,0)</f>
        <v>0</v>
      </c>
      <c r="N3" s="10">
        <f>IF(L1&gt;=1,VALUE(RIGHT(LEFT(INT(L1),LEN(INT(L1))),3)),0)</f>
        <v>0</v>
      </c>
      <c r="O3" s="10">
        <f>IF(L1&gt;=1000,VALUE(TEXT(RIGHT(LEFT(INT(L1),LEN(INT(L1))-3),3),"000")),0)</f>
        <v>0</v>
      </c>
      <c r="P3" s="10">
        <f>IF(L1&gt;=1000000,VALUE(TEXT(RIGHT(LEFT(INT(L1),LEN(INT(L1))-6),3),"000")),0)</f>
        <v>0</v>
      </c>
      <c r="Q3" s="10">
        <f>IF(L1&gt;=1000000000,VALUE(TEXT(RIGHT(LEFT(INT(L1),LEN(INT(L1))-9),3),"000")),0)</f>
        <v>0</v>
      </c>
    </row>
    <row r="4" spans="1:17" ht="4.5" customHeight="1" x14ac:dyDescent="0.25">
      <c r="A4" s="7"/>
      <c r="B4" s="7"/>
      <c r="C4" s="7"/>
      <c r="D4" s="7"/>
      <c r="E4" s="7"/>
      <c r="F4" s="7"/>
      <c r="G4" s="7"/>
      <c r="H4" s="7"/>
      <c r="K4" s="3" t="s">
        <v>17</v>
      </c>
      <c r="L4" s="3"/>
      <c r="M4" s="3" t="str">
        <f>IF(L1=0,"",IF(M3&lt;=20,IF(M3=0,"zero",INDEX(WM_Jednosci,M3)),INDEX(WM_Dziesiatki,INT(M3/10))&amp;IF(MOD(M3,10)," " &amp;INDEX(WM_Jednosci,MOD(M3,10)),"")))&amp; " " &amp;IF(L1=0,"",INDEX(IF(M3&lt;20,{"groszy";"grosz";"grosze";"groszy"},{"groszy";"grosze";"groszy"}),MATCH(IF(M3&lt;20,M3,MOD(M3,10)),IF(M3&lt;20,{0;1;2;5},{0;2;5}),1)))</f>
        <v xml:space="preserve"> </v>
      </c>
      <c r="N4" s="3" t="str">
        <f>IF(OR(L1&lt;1,INT(N3/100)=0),"",INDEX(WM_Setki,INT(N3/100)))&amp; IF(N3-(INT(N3/100)*100)&lt;=20,IF(N3-(INT(N3/100)*100)=0,IF(OR(N3&gt;0,L1&lt;1),"","złotych"),"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3" t="str">
        <f>IF(OR(L1&lt;1,INT(O3/100)=0),"",INDEX(WM_Setki,INT(O3/100)))&amp;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3" t="str">
        <f>IF(OR(L1&lt;1,INT(P3/100)=0),"",INDEX(WM_Setki,INT(P3/100)))&amp;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3" t="str">
        <f>IF(OR(L1&lt;1,INT(Q3/100)=0),"",INDEX(WM_Setki,INT(Q3/100)))&amp;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12" t="s">
        <v>0</v>
      </c>
      <c r="B5" s="7"/>
      <c r="C5" s="7"/>
      <c r="D5" s="7"/>
      <c r="E5" s="7"/>
      <c r="F5" s="7"/>
      <c r="G5" s="7"/>
      <c r="H5" s="7"/>
      <c r="K5" s="3"/>
      <c r="L5" s="3"/>
      <c r="M5" s="3"/>
      <c r="N5" s="3"/>
      <c r="O5" s="3"/>
      <c r="P5" s="3"/>
      <c r="Q5" s="3"/>
    </row>
    <row r="6" spans="1:17" ht="15" customHeight="1" x14ac:dyDescent="0.25">
      <c r="A6" s="47" t="s">
        <v>37</v>
      </c>
      <c r="B6" s="47"/>
      <c r="C6" s="47"/>
      <c r="D6" s="47"/>
      <c r="E6" s="47"/>
      <c r="F6" s="47"/>
      <c r="G6" s="47"/>
      <c r="H6" s="47"/>
      <c r="K6" s="13" t="s">
        <v>18</v>
      </c>
      <c r="L6" s="14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M6" s="14"/>
      <c r="N6" s="14"/>
      <c r="O6" s="14"/>
      <c r="P6" s="14"/>
      <c r="Q6" s="14"/>
    </row>
    <row r="7" spans="1:17" x14ac:dyDescent="0.25">
      <c r="A7" s="47" t="s">
        <v>1</v>
      </c>
      <c r="B7" s="47"/>
      <c r="C7" s="47"/>
      <c r="D7" s="47"/>
      <c r="E7" s="47"/>
      <c r="F7" s="47"/>
      <c r="G7" s="47"/>
      <c r="H7" s="47"/>
      <c r="K7" s="13" t="s">
        <v>19</v>
      </c>
      <c r="L7" s="14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M7" s="14"/>
      <c r="N7" s="14"/>
      <c r="O7" s="14"/>
      <c r="P7" s="14"/>
      <c r="Q7" s="14"/>
    </row>
    <row r="8" spans="1:17" x14ac:dyDescent="0.25">
      <c r="A8" s="47" t="s">
        <v>2</v>
      </c>
      <c r="B8" s="47"/>
      <c r="C8" s="47"/>
      <c r="D8" s="47"/>
      <c r="E8" s="47"/>
      <c r="F8" s="47"/>
      <c r="G8" s="47"/>
      <c r="H8" s="47"/>
      <c r="K8" s="13" t="s">
        <v>20</v>
      </c>
      <c r="L8" s="14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 ","")&amp;IF(TRIM(M4)&lt;&gt;"",#REF!,"")))</f>
        <v/>
      </c>
      <c r="M8" s="14"/>
      <c r="N8" s="14"/>
      <c r="O8" s="14"/>
      <c r="P8" s="14"/>
      <c r="Q8" s="14"/>
    </row>
    <row r="9" spans="1:17" ht="33.75" customHeight="1" x14ac:dyDescent="0.25">
      <c r="A9" s="42" t="s">
        <v>47</v>
      </c>
      <c r="B9" s="42"/>
      <c r="C9" s="42"/>
      <c r="D9" s="42"/>
      <c r="E9" s="42"/>
      <c r="F9" s="42"/>
      <c r="G9" s="42"/>
      <c r="H9" s="15"/>
    </row>
    <row r="10" spans="1:17" ht="3.75" customHeight="1" x14ac:dyDescent="0.25">
      <c r="A10" s="7"/>
      <c r="B10" s="7"/>
      <c r="C10" s="7"/>
      <c r="D10" s="7"/>
      <c r="E10" s="7"/>
      <c r="F10" s="7"/>
      <c r="G10" s="7"/>
      <c r="H10" s="7"/>
    </row>
    <row r="11" spans="1:17" x14ac:dyDescent="0.25">
      <c r="A11" s="16" t="s">
        <v>23</v>
      </c>
      <c r="B11" s="17"/>
      <c r="C11" s="17"/>
      <c r="D11" s="17"/>
      <c r="E11" s="17"/>
      <c r="F11" s="17"/>
      <c r="G11" s="17"/>
      <c r="H11" s="17"/>
    </row>
    <row r="12" spans="1:17" x14ac:dyDescent="0.25">
      <c r="A12" s="1" t="s">
        <v>25</v>
      </c>
      <c r="B12" s="17"/>
      <c r="C12" s="17"/>
      <c r="D12" s="17"/>
      <c r="E12" s="17"/>
      <c r="F12" s="17"/>
      <c r="G12" s="17"/>
      <c r="H12" s="17"/>
    </row>
    <row r="13" spans="1:17" x14ac:dyDescent="0.25">
      <c r="A13" s="1" t="s">
        <v>26</v>
      </c>
      <c r="B13" s="17"/>
      <c r="C13" s="17"/>
      <c r="D13" s="17"/>
      <c r="E13" s="17"/>
      <c r="F13" s="17"/>
      <c r="G13" s="17"/>
      <c r="H13" s="17"/>
    </row>
    <row r="14" spans="1:17" ht="3.75" customHeight="1" x14ac:dyDescent="0.25">
      <c r="A14" s="1"/>
      <c r="B14" s="17"/>
      <c r="C14" s="17"/>
      <c r="D14" s="17"/>
      <c r="E14" s="17"/>
      <c r="F14" s="17"/>
      <c r="G14" s="17"/>
      <c r="H14" s="17"/>
    </row>
    <row r="15" spans="1:17" x14ac:dyDescent="0.25">
      <c r="A15" s="1" t="s">
        <v>27</v>
      </c>
      <c r="B15" s="17"/>
      <c r="C15" s="17"/>
      <c r="D15" s="17"/>
      <c r="E15" s="17"/>
      <c r="F15" s="17"/>
      <c r="G15" s="17"/>
      <c r="H15" s="17"/>
    </row>
    <row r="16" spans="1:17" x14ac:dyDescent="0.25">
      <c r="A16" s="48" t="s">
        <v>22</v>
      </c>
      <c r="B16" s="48"/>
      <c r="C16" s="48"/>
      <c r="D16" s="48"/>
      <c r="E16" s="48"/>
      <c r="F16" s="48"/>
      <c r="G16" s="48"/>
      <c r="H16" s="48"/>
    </row>
    <row r="17" spans="1:19" ht="5.25" customHeight="1" x14ac:dyDescent="0.25">
      <c r="A17" s="7"/>
      <c r="B17" s="7"/>
      <c r="C17" s="7"/>
      <c r="D17" s="7"/>
      <c r="E17" s="7"/>
      <c r="F17" s="7"/>
      <c r="G17" s="7"/>
      <c r="H17" s="7"/>
    </row>
    <row r="18" spans="1:19" ht="23.25" customHeight="1" x14ac:dyDescent="0.25">
      <c r="A18" s="42" t="s">
        <v>50</v>
      </c>
      <c r="B18" s="42"/>
      <c r="C18" s="42"/>
      <c r="D18" s="42"/>
      <c r="E18" s="42"/>
      <c r="F18" s="42"/>
      <c r="G18" s="42"/>
      <c r="H18" s="18"/>
    </row>
    <row r="19" spans="1:19" x14ac:dyDescent="0.25">
      <c r="A19" s="47" t="s">
        <v>38</v>
      </c>
      <c r="B19" s="47"/>
      <c r="C19" s="47"/>
      <c r="D19" s="47"/>
      <c r="E19" s="47"/>
      <c r="F19" s="47"/>
      <c r="G19" s="47"/>
      <c r="H19" s="47"/>
    </row>
    <row r="20" spans="1:19" ht="17.25" customHeight="1" x14ac:dyDescent="0.25">
      <c r="A20" s="41" t="s">
        <v>33</v>
      </c>
      <c r="B20" s="41"/>
      <c r="C20" s="41"/>
      <c r="D20" s="41"/>
      <c r="E20" s="41"/>
      <c r="F20" s="41"/>
      <c r="G20" s="41"/>
      <c r="H20" s="19"/>
      <c r="M20" s="20"/>
    </row>
    <row r="21" spans="1:19" ht="30.75" customHeight="1" x14ac:dyDescent="0.25">
      <c r="A21" s="51" t="s">
        <v>51</v>
      </c>
      <c r="B21" s="51"/>
      <c r="C21" s="51"/>
      <c r="D21" s="51"/>
      <c r="E21" s="51"/>
      <c r="F21" s="51"/>
      <c r="G21" s="51"/>
      <c r="H21" s="21"/>
    </row>
    <row r="22" spans="1:19" ht="30.75" customHeight="1" x14ac:dyDescent="0.25">
      <c r="A22" s="49" t="s">
        <v>30</v>
      </c>
      <c r="B22" s="49"/>
      <c r="C22" s="49"/>
      <c r="D22" s="49"/>
      <c r="E22" s="49"/>
      <c r="F22" s="49"/>
      <c r="G22" s="49"/>
      <c r="H22" s="21"/>
    </row>
    <row r="23" spans="1:19" ht="15.75" customHeight="1" x14ac:dyDescent="0.25">
      <c r="A23" s="22" t="s">
        <v>29</v>
      </c>
      <c r="B23" s="52" t="s">
        <v>39</v>
      </c>
      <c r="C23" s="52"/>
      <c r="D23" s="52"/>
      <c r="E23" s="52"/>
      <c r="F23" s="52"/>
      <c r="G23" s="52"/>
      <c r="H23" s="21"/>
    </row>
    <row r="24" spans="1:19" ht="48.75" customHeight="1" x14ac:dyDescent="0.25">
      <c r="A24" s="42" t="s">
        <v>52</v>
      </c>
      <c r="B24" s="42"/>
      <c r="C24" s="42"/>
      <c r="D24" s="42"/>
      <c r="E24" s="42"/>
      <c r="F24" s="42"/>
      <c r="G24" s="42"/>
      <c r="H24" s="23"/>
    </row>
    <row r="25" spans="1:19" x14ac:dyDescent="0.25">
      <c r="A25" s="41" t="s">
        <v>34</v>
      </c>
      <c r="B25" s="41"/>
      <c r="C25" s="41"/>
      <c r="D25" s="41"/>
      <c r="E25" s="41"/>
      <c r="F25" s="41"/>
      <c r="G25" s="41"/>
      <c r="H25" s="41"/>
      <c r="M25" s="37"/>
      <c r="N25" s="37"/>
      <c r="O25" s="37"/>
      <c r="P25" s="37"/>
      <c r="Q25" s="37"/>
      <c r="R25" s="37"/>
      <c r="S25" s="37"/>
    </row>
    <row r="26" spans="1:19" ht="3" customHeight="1" x14ac:dyDescent="0.25">
      <c r="A26" s="24"/>
      <c r="B26" s="24"/>
      <c r="C26" s="24"/>
      <c r="D26" s="24"/>
      <c r="E26" s="24"/>
      <c r="F26" s="24"/>
      <c r="G26" s="24"/>
      <c r="H26" s="24"/>
      <c r="M26" s="25"/>
      <c r="N26" s="25"/>
      <c r="O26" s="25"/>
      <c r="P26" s="25"/>
      <c r="Q26" s="25"/>
      <c r="R26" s="25"/>
      <c r="S26" s="25"/>
    </row>
    <row r="27" spans="1:19" x14ac:dyDescent="0.25">
      <c r="A27" s="46" t="s">
        <v>3</v>
      </c>
      <c r="B27" s="46"/>
      <c r="C27" s="46"/>
      <c r="D27" s="46"/>
      <c r="E27" s="46"/>
      <c r="F27" s="46"/>
      <c r="G27" s="46"/>
      <c r="M27" s="37"/>
      <c r="N27" s="37"/>
      <c r="O27" s="37"/>
      <c r="P27" s="37"/>
      <c r="Q27" s="37"/>
      <c r="R27" s="37"/>
      <c r="S27" s="37"/>
    </row>
    <row r="28" spans="1:19" ht="22.5" customHeight="1" x14ac:dyDescent="0.25">
      <c r="A28" s="26" t="s">
        <v>4</v>
      </c>
      <c r="B28" s="26" t="s">
        <v>31</v>
      </c>
      <c r="C28" s="26" t="s">
        <v>5</v>
      </c>
      <c r="D28" s="26" t="s">
        <v>36</v>
      </c>
      <c r="E28" s="27" t="s">
        <v>6</v>
      </c>
      <c r="F28" s="27" t="s">
        <v>7</v>
      </c>
      <c r="G28" s="27" t="s">
        <v>8</v>
      </c>
      <c r="M28" s="37"/>
      <c r="N28" s="37"/>
      <c r="O28" s="37"/>
      <c r="P28" s="37"/>
      <c r="Q28" s="37"/>
      <c r="R28" s="37"/>
      <c r="S28" s="37"/>
    </row>
    <row r="29" spans="1:19" ht="39.75" customHeight="1" x14ac:dyDescent="0.25">
      <c r="A29" s="26" t="s">
        <v>28</v>
      </c>
      <c r="B29" s="28" t="s">
        <v>53</v>
      </c>
      <c r="C29" s="29">
        <v>40</v>
      </c>
      <c r="D29" s="29" t="s">
        <v>62</v>
      </c>
      <c r="E29" s="30">
        <v>0</v>
      </c>
      <c r="F29" s="31">
        <f>E29*C29</f>
        <v>0</v>
      </c>
      <c r="G29" s="31">
        <f>F29*1.23</f>
        <v>0</v>
      </c>
      <c r="M29" s="37"/>
      <c r="N29" s="37"/>
      <c r="O29" s="37"/>
      <c r="P29" s="37"/>
      <c r="Q29" s="37"/>
      <c r="R29" s="37"/>
      <c r="S29" s="37"/>
    </row>
    <row r="30" spans="1:19" ht="26.25" customHeight="1" x14ac:dyDescent="0.25">
      <c r="A30" s="26" t="s">
        <v>40</v>
      </c>
      <c r="B30" s="28" t="s">
        <v>54</v>
      </c>
      <c r="C30" s="29">
        <v>6</v>
      </c>
      <c r="D30" s="29" t="s">
        <v>62</v>
      </c>
      <c r="E30" s="30">
        <v>0</v>
      </c>
      <c r="F30" s="31">
        <f t="shared" ref="F30:F37" si="0">E30*C30</f>
        <v>0</v>
      </c>
      <c r="G30" s="31">
        <f t="shared" ref="G30:G37" si="1">F30*1.23</f>
        <v>0</v>
      </c>
      <c r="M30" s="37"/>
      <c r="N30" s="37"/>
      <c r="O30" s="37"/>
      <c r="P30" s="37"/>
      <c r="Q30" s="37"/>
      <c r="R30" s="37"/>
      <c r="S30" s="37"/>
    </row>
    <row r="31" spans="1:19" ht="80.25" customHeight="1" x14ac:dyDescent="0.25">
      <c r="A31" s="26" t="s">
        <v>41</v>
      </c>
      <c r="B31" s="28" t="s">
        <v>55</v>
      </c>
      <c r="C31" s="29">
        <v>9</v>
      </c>
      <c r="D31" s="29" t="s">
        <v>62</v>
      </c>
      <c r="E31" s="30">
        <v>0</v>
      </c>
      <c r="F31" s="31">
        <f t="shared" si="0"/>
        <v>0</v>
      </c>
      <c r="G31" s="31">
        <f t="shared" si="1"/>
        <v>0</v>
      </c>
      <c r="M31" s="37"/>
      <c r="N31" s="37"/>
      <c r="O31" s="37"/>
      <c r="P31" s="37"/>
      <c r="Q31" s="37"/>
      <c r="R31" s="37"/>
      <c r="S31" s="37"/>
    </row>
    <row r="32" spans="1:19" ht="29.25" customHeight="1" x14ac:dyDescent="0.25">
      <c r="A32" s="26" t="s">
        <v>29</v>
      </c>
      <c r="B32" s="32" t="s">
        <v>56</v>
      </c>
      <c r="C32" s="29">
        <v>11</v>
      </c>
      <c r="D32" s="29" t="s">
        <v>62</v>
      </c>
      <c r="E32" s="30">
        <v>0</v>
      </c>
      <c r="F32" s="31">
        <f t="shared" si="0"/>
        <v>0</v>
      </c>
      <c r="G32" s="31">
        <f t="shared" si="1"/>
        <v>0</v>
      </c>
      <c r="M32" s="37"/>
      <c r="N32" s="37"/>
      <c r="O32" s="37"/>
      <c r="P32" s="37"/>
      <c r="Q32" s="37"/>
      <c r="R32" s="37"/>
      <c r="S32" s="37"/>
    </row>
    <row r="33" spans="1:19" ht="16.5" customHeight="1" x14ac:dyDescent="0.25">
      <c r="A33" s="26" t="s">
        <v>42</v>
      </c>
      <c r="B33" s="32" t="s">
        <v>57</v>
      </c>
      <c r="C33" s="29">
        <v>9</v>
      </c>
      <c r="D33" s="29" t="s">
        <v>62</v>
      </c>
      <c r="E33" s="30">
        <v>0</v>
      </c>
      <c r="F33" s="31">
        <f t="shared" ref="F33:F34" si="2">E33*C33</f>
        <v>0</v>
      </c>
      <c r="G33" s="31">
        <f t="shared" si="1"/>
        <v>0</v>
      </c>
      <c r="M33" s="25"/>
      <c r="N33" s="25"/>
      <c r="O33" s="25"/>
      <c r="P33" s="25"/>
      <c r="Q33" s="25"/>
      <c r="R33" s="25"/>
      <c r="S33" s="25"/>
    </row>
    <row r="34" spans="1:19" ht="21" customHeight="1" x14ac:dyDescent="0.25">
      <c r="A34" s="26" t="s">
        <v>43</v>
      </c>
      <c r="B34" s="32" t="s">
        <v>58</v>
      </c>
      <c r="C34" s="29">
        <v>9</v>
      </c>
      <c r="D34" s="29" t="s">
        <v>62</v>
      </c>
      <c r="E34" s="30">
        <v>0</v>
      </c>
      <c r="F34" s="31">
        <f t="shared" si="2"/>
        <v>0</v>
      </c>
      <c r="G34" s="31">
        <f t="shared" si="1"/>
        <v>0</v>
      </c>
      <c r="M34" s="25"/>
      <c r="N34" s="25"/>
      <c r="O34" s="25"/>
      <c r="P34" s="25"/>
      <c r="Q34" s="25"/>
      <c r="R34" s="25"/>
      <c r="S34" s="25"/>
    </row>
    <row r="35" spans="1:19" ht="30" customHeight="1" x14ac:dyDescent="0.25">
      <c r="A35" s="26" t="s">
        <v>44</v>
      </c>
      <c r="B35" s="32" t="s">
        <v>61</v>
      </c>
      <c r="C35" s="29">
        <v>6</v>
      </c>
      <c r="D35" s="29" t="s">
        <v>62</v>
      </c>
      <c r="E35" s="30">
        <v>0</v>
      </c>
      <c r="F35" s="31">
        <f t="shared" si="0"/>
        <v>0</v>
      </c>
      <c r="G35" s="31">
        <f t="shared" si="1"/>
        <v>0</v>
      </c>
      <c r="M35" s="37"/>
      <c r="N35" s="37"/>
      <c r="O35" s="37"/>
      <c r="P35" s="37"/>
      <c r="Q35" s="37"/>
      <c r="R35" s="37"/>
      <c r="S35" s="37"/>
    </row>
    <row r="36" spans="1:19" ht="26.25" customHeight="1" x14ac:dyDescent="0.25">
      <c r="A36" s="26" t="s">
        <v>45</v>
      </c>
      <c r="B36" s="33" t="s">
        <v>59</v>
      </c>
      <c r="C36" s="29">
        <v>6</v>
      </c>
      <c r="D36" s="29" t="s">
        <v>62</v>
      </c>
      <c r="E36" s="30">
        <v>0</v>
      </c>
      <c r="F36" s="31">
        <f t="shared" ref="F36" si="3">E36*C36</f>
        <v>0</v>
      </c>
      <c r="G36" s="31">
        <f t="shared" si="1"/>
        <v>0</v>
      </c>
      <c r="M36" s="37"/>
      <c r="N36" s="37"/>
      <c r="O36" s="37"/>
      <c r="P36" s="37"/>
      <c r="Q36" s="37"/>
      <c r="R36" s="37"/>
      <c r="S36" s="37"/>
    </row>
    <row r="37" spans="1:19" ht="28.5" customHeight="1" x14ac:dyDescent="0.25">
      <c r="A37" s="26" t="s">
        <v>46</v>
      </c>
      <c r="B37" s="32" t="s">
        <v>60</v>
      </c>
      <c r="C37" s="29">
        <v>3</v>
      </c>
      <c r="D37" s="29" t="s">
        <v>63</v>
      </c>
      <c r="E37" s="30">
        <v>0</v>
      </c>
      <c r="F37" s="31">
        <f t="shared" si="0"/>
        <v>0</v>
      </c>
      <c r="G37" s="31">
        <f t="shared" si="1"/>
        <v>0</v>
      </c>
      <c r="M37" s="37"/>
      <c r="N37" s="37"/>
      <c r="O37" s="37"/>
      <c r="P37" s="37"/>
      <c r="Q37" s="37"/>
      <c r="R37" s="37"/>
      <c r="S37" s="37"/>
    </row>
    <row r="38" spans="1:19" ht="18.75" customHeight="1" thickBot="1" x14ac:dyDescent="0.3">
      <c r="A38" s="43" t="s">
        <v>9</v>
      </c>
      <c r="B38" s="44"/>
      <c r="C38" s="44"/>
      <c r="D38" s="44"/>
      <c r="E38" s="44"/>
      <c r="F38" s="34"/>
      <c r="G38" s="35"/>
    </row>
    <row r="39" spans="1:19" ht="3.75" customHeight="1" x14ac:dyDescent="0.25"/>
    <row r="40" spans="1:19" x14ac:dyDescent="0.25">
      <c r="A40" s="38" t="str">
        <f>"słownie: "&amp;L8</f>
        <v xml:space="preserve">słownie: </v>
      </c>
      <c r="B40" s="38"/>
      <c r="C40" s="38"/>
      <c r="D40" s="38"/>
      <c r="E40" s="38"/>
      <c r="F40" s="38"/>
      <c r="G40" s="38"/>
      <c r="H40" s="38"/>
    </row>
    <row r="41" spans="1:19" ht="6.75" customHeight="1" x14ac:dyDescent="0.25">
      <c r="B41" s="36"/>
    </row>
    <row r="42" spans="1:19" ht="60.75" customHeight="1" x14ac:dyDescent="0.25">
      <c r="A42" s="41" t="s">
        <v>35</v>
      </c>
      <c r="B42" s="41"/>
      <c r="C42" s="41"/>
      <c r="D42" s="41"/>
      <c r="E42" s="41"/>
      <c r="F42" s="41"/>
      <c r="G42" s="41"/>
      <c r="H42" s="23"/>
    </row>
    <row r="45" spans="1:19" ht="12" customHeight="1" x14ac:dyDescent="0.25"/>
    <row r="46" spans="1:19" x14ac:dyDescent="0.25">
      <c r="E46" s="40" t="s">
        <v>21</v>
      </c>
      <c r="F46" s="40"/>
      <c r="G46" s="40"/>
    </row>
    <row r="47" spans="1:19" x14ac:dyDescent="0.25">
      <c r="E47" s="39" t="s">
        <v>24</v>
      </c>
      <c r="F47" s="39"/>
      <c r="G47" s="39"/>
    </row>
  </sheetData>
  <mergeCells count="31">
    <mergeCell ref="A1:G1"/>
    <mergeCell ref="A27:G27"/>
    <mergeCell ref="A6:H6"/>
    <mergeCell ref="A7:H7"/>
    <mergeCell ref="A8:H8"/>
    <mergeCell ref="A16:H16"/>
    <mergeCell ref="A19:H19"/>
    <mergeCell ref="A25:H25"/>
    <mergeCell ref="A22:G22"/>
    <mergeCell ref="A3:G3"/>
    <mergeCell ref="A9:G9"/>
    <mergeCell ref="A18:G18"/>
    <mergeCell ref="A21:G21"/>
    <mergeCell ref="B23:G23"/>
    <mergeCell ref="E47:G47"/>
    <mergeCell ref="E46:G46"/>
    <mergeCell ref="A42:G42"/>
    <mergeCell ref="A20:G20"/>
    <mergeCell ref="A24:G24"/>
    <mergeCell ref="A38:E38"/>
    <mergeCell ref="M25:S25"/>
    <mergeCell ref="M27:S27"/>
    <mergeCell ref="M28:S28"/>
    <mergeCell ref="M29:S29"/>
    <mergeCell ref="A40:H40"/>
    <mergeCell ref="M30:S30"/>
    <mergeCell ref="M31:S31"/>
    <mergeCell ref="M32:S32"/>
    <mergeCell ref="M35:S35"/>
    <mergeCell ref="M37:S37"/>
    <mergeCell ref="M36:S3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Wieliczko Dorota</cp:lastModifiedBy>
  <cp:lastPrinted>2025-11-17T08:19:35Z</cp:lastPrinted>
  <dcterms:created xsi:type="dcterms:W3CDTF">2024-07-03T09:56:48Z</dcterms:created>
  <dcterms:modified xsi:type="dcterms:W3CDTF">2025-11-17T08:23:32Z</dcterms:modified>
</cp:coreProperties>
</file>