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Stary komp\ZAKUPY\Buty taktyczne\2026\"/>
    </mc:Choice>
  </mc:AlternateContent>
  <xr:revisionPtr revIDLastSave="0" documentId="13_ncr:1_{C6F86629-5477-4D7E-9839-70656E90E72E}" xr6:coauthVersionLast="36" xr6:coauthVersionMax="36" xr10:uidLastSave="{00000000-0000-0000-0000-000000000000}"/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Arkusz1!$A$1:$G$45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G33" i="1" s="1"/>
  <c r="F32" i="1"/>
  <c r="G32" i="1" s="1"/>
  <c r="F31" i="1" l="1"/>
  <c r="G31" i="1" s="1"/>
  <c r="F30" i="1" l="1"/>
  <c r="G30" i="1" s="1"/>
  <c r="L1" i="1" l="1"/>
  <c r="M4" i="1" l="1"/>
  <c r="N4" i="1"/>
  <c r="N5" i="1" s="1"/>
  <c r="O4" i="1"/>
  <c r="O5" i="1" s="1"/>
  <c r="P4" i="1"/>
  <c r="P5" i="1" s="1"/>
  <c r="Q4" i="1"/>
  <c r="Q5" i="1" s="1"/>
  <c r="M5" i="1"/>
  <c r="L9" i="1" l="1"/>
  <c r="A36" i="1" s="1"/>
  <c r="L8" i="1"/>
  <c r="L7" i="1"/>
</calcChain>
</file>

<file path=xl/sharedStrings.xml><?xml version="1.0" encoding="utf-8"?>
<sst xmlns="http://schemas.openxmlformats.org/spreadsheetml/2006/main" count="56" uniqueCount="53">
  <si>
    <t>Dane Zamawiającego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</si>
  <si>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</si>
  <si>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</si>
  <si>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</si>
  <si>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</si>
  <si>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</si>
  <si>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</si>
  <si>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</si>
  <si>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</si>
  <si>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</si>
  <si>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</si>
  <si>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</si>
  <si>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</si>
  <si>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</si>
  <si>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</si>
  <si>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</si>
  <si>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</si>
  <si>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</si>
  <si>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</si>
  <si>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</si>
  <si>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</si>
  <si>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</si>
  <si>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</si>
  <si>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</si>
  <si>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</si>
  <si>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</si>
  <si>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</si>
  <si>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</si>
  <si>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1.</t>
  </si>
  <si>
    <t>3. Płatność przelewem w ciągu 14 dni od dnia otrzymania prawidłowo wystawionej faktury i odbioru przedmiotu zamówienia.</t>
  </si>
  <si>
    <t>Nazwa przedmiotu</t>
  </si>
  <si>
    <t>Załącznik nr 1</t>
  </si>
  <si>
    <t>1. Dostawa na koszt Wykonawcy.</t>
  </si>
  <si>
    <r>
      <rPr>
        <b/>
        <sz val="11"/>
        <color theme="1"/>
        <rFont val="Times New Roman"/>
        <family val="1"/>
        <charset val="238"/>
      </rPr>
      <t xml:space="preserve">IV. </t>
    </r>
    <r>
      <rPr>
        <sz val="11"/>
        <color theme="1"/>
        <rFont val="Times New Roman"/>
        <family val="1"/>
        <charset val="238"/>
      </rPr>
      <t>Oferuję wykonanie przedmiotu zamówienia: proszę wypełnić zamieszczoną poniżej tabelę.</t>
    </r>
  </si>
  <si>
    <r>
      <rPr>
        <b/>
        <sz val="11"/>
        <color theme="1"/>
        <rFont val="Times New Roman"/>
        <family val="1"/>
        <charset val="238"/>
      </rPr>
      <t>V.</t>
    </r>
    <r>
      <rPr>
        <sz val="11"/>
        <color theme="1"/>
        <rFont val="Times New Roman"/>
        <family val="1"/>
        <charset val="238"/>
      </rPr>
      <t xml:space="preserve">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</si>
  <si>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>j.m.</t>
  </si>
  <si>
    <r>
      <t xml:space="preserve">Nadwiślański Oddział Straży Granicznej </t>
    </r>
    <r>
      <rPr>
        <i/>
        <sz val="11"/>
        <rFont val="Times New Roman"/>
        <family val="1"/>
        <charset val="238"/>
      </rPr>
      <t>im. Powstania Warszawskiego</t>
    </r>
  </si>
  <si>
    <r>
      <rPr>
        <b/>
        <sz val="11"/>
        <rFont val="Times New Roman"/>
        <family val="1"/>
        <charset val="238"/>
      </rPr>
      <t xml:space="preserve">II. </t>
    </r>
    <r>
      <rPr>
        <sz val="11"/>
        <rFont val="Times New Roman"/>
        <family val="1"/>
        <charset val="238"/>
      </rPr>
      <t>Szczegóły dotyczące realizacji zamówienia:</t>
    </r>
  </si>
  <si>
    <t>par</t>
  </si>
  <si>
    <t>2.</t>
  </si>
  <si>
    <t>3.</t>
  </si>
  <si>
    <t>4.</t>
  </si>
  <si>
    <r>
      <t xml:space="preserve">Buty taktyczne (męskie) </t>
    </r>
    <r>
      <rPr>
        <sz val="9"/>
        <color theme="1"/>
        <rFont val="Times New Roman"/>
        <family val="1"/>
        <charset val="238"/>
      </rPr>
      <t>koloru czarnego firmy LOWA</t>
    </r>
    <r>
      <rPr>
        <b/>
        <sz val="9"/>
        <color theme="1"/>
        <rFont val="Times New Roman"/>
        <family val="1"/>
        <charset val="238"/>
      </rPr>
      <t xml:space="preserve">
model: Zephyr GTX MID MK2 </t>
    </r>
  </si>
  <si>
    <r>
      <t xml:space="preserve">Buty taktyczne (męskie) </t>
    </r>
    <r>
      <rPr>
        <sz val="9"/>
        <color theme="1"/>
        <rFont val="Times New Roman"/>
        <family val="1"/>
        <charset val="238"/>
      </rPr>
      <t>koloru czarnego firmy LOWA</t>
    </r>
    <r>
      <rPr>
        <b/>
        <sz val="9"/>
        <color theme="1"/>
        <rFont val="Times New Roman"/>
        <family val="1"/>
        <charset val="238"/>
      </rPr>
      <t xml:space="preserve">
model: Zephyr GTX MK2  LO</t>
    </r>
  </si>
  <si>
    <r>
      <t xml:space="preserve">Buty taktyczne (damskie) </t>
    </r>
    <r>
      <rPr>
        <sz val="9"/>
        <color theme="1"/>
        <rFont val="Times New Roman"/>
        <family val="1"/>
        <charset val="238"/>
      </rPr>
      <t>koloru czarnego firmy LOWA</t>
    </r>
    <r>
      <rPr>
        <b/>
        <sz val="9"/>
        <color theme="1"/>
        <rFont val="Times New Roman"/>
        <family val="1"/>
        <charset val="238"/>
      </rPr>
      <t xml:space="preserve">
model: Zephyr GTX MK2  LO</t>
    </r>
  </si>
  <si>
    <r>
      <t xml:space="preserve">Buty taktyczne (damskie) </t>
    </r>
    <r>
      <rPr>
        <sz val="9"/>
        <color theme="1"/>
        <rFont val="Times New Roman"/>
        <family val="1"/>
        <charset val="238"/>
      </rPr>
      <t>koloru czarnego firmy LOWA</t>
    </r>
    <r>
      <rPr>
        <b/>
        <sz val="9"/>
        <color theme="1"/>
        <rFont val="Times New Roman"/>
        <family val="1"/>
        <charset val="238"/>
      </rPr>
      <t xml:space="preserve">
model: Zephyr GTX MK2  MID WOMEN</t>
    </r>
  </si>
  <si>
    <t>Warszawa, dnia 16 stycznia 2026 r.</t>
  </si>
  <si>
    <t>FORMULARZ OFERTOWY do zamówienia nr 2/ZM/2026
dotyczący zakupu i dostawy butów taktycznych dla funkcjonariuszy SG</t>
  </si>
  <si>
    <r>
      <rPr>
        <b/>
        <sz val="11"/>
        <rFont val="Times New Roman"/>
        <family val="1"/>
        <charset val="238"/>
      </rPr>
      <t>e-mail</t>
    </r>
    <r>
      <rPr>
        <sz val="11"/>
        <rFont val="Times New Roman"/>
        <family val="1"/>
        <charset val="238"/>
      </rPr>
      <t xml:space="preserve">: dorota.wieliczko@strazgraniczna.pl, </t>
    </r>
    <r>
      <rPr>
        <b/>
        <sz val="11"/>
        <rFont val="Times New Roman"/>
        <family val="1"/>
        <charset val="238"/>
      </rPr>
      <t>tel. stac</t>
    </r>
    <r>
      <rPr>
        <sz val="11"/>
        <rFont val="Times New Roman"/>
        <family val="1"/>
        <charset val="238"/>
      </rPr>
      <t xml:space="preserve">.: 22 500 33-94, </t>
    </r>
    <r>
      <rPr>
        <b/>
        <sz val="11"/>
        <rFont val="Times New Roman"/>
        <family val="1"/>
        <charset val="238"/>
      </rPr>
      <t>tel. kom</t>
    </r>
    <r>
      <rPr>
        <sz val="11"/>
        <rFont val="Times New Roman"/>
        <family val="1"/>
        <charset val="238"/>
      </rPr>
      <t>.: 721-960-525</t>
    </r>
  </si>
  <si>
    <t>4. Termin realizacji do ……………... dni/miesięcy* (niepotrzebne skreślić) od złożenia zamówienianie.</t>
  </si>
  <si>
    <r>
      <rPr>
        <b/>
        <sz val="11"/>
        <rFont val="Times New Roman"/>
        <family val="1"/>
        <charset val="238"/>
      </rPr>
      <t>III.</t>
    </r>
    <r>
      <rPr>
        <sz val="11"/>
        <rFont val="Times New Roman"/>
        <family val="1"/>
        <charset val="238"/>
      </rPr>
      <t xml:space="preserve"> Oświadczam, iż zapoznałem się i akceptuję warunki dotyczące realizacji przedmiotu zamówienia przedstawione w ogłoszeniu o zamówieniu nr 2/ZM/2026.
Oświadczam, iż zapoznałem się z klauzulą informacyjną RODO załączoną do ogłoszenia o zamówieniu nr 2/ZM/2026.</t>
    </r>
  </si>
  <si>
    <r>
      <rPr>
        <b/>
        <sz val="11"/>
        <rFont val="Times New Roman"/>
        <family val="1"/>
        <charset val="238"/>
      </rPr>
      <t>I.</t>
    </r>
    <r>
      <rPr>
        <sz val="11"/>
        <rFont val="Times New Roman"/>
        <family val="1"/>
        <charset val="238"/>
      </rPr>
      <t xml:space="preserve"> Nazwa i nr zamówienia: Ogłoszenie nr 2/ZM/2026 - dotyczące zakupu i dostawy butów taktycznych dla funkcjonariuszy SG.</t>
    </r>
  </si>
  <si>
    <r>
      <t>2. Podpisaną przez oferenta ofertę należy wysłać na adres e-mail: dorota.wieliczko@strazgraniczna.pl                                     do dnia</t>
    </r>
    <r>
      <rPr>
        <b/>
        <sz val="11"/>
        <rFont val="Times New Roman"/>
        <family val="1"/>
        <charset val="238"/>
      </rPr>
      <t xml:space="preserve"> 26.01.2026 r. do godziny 12:00</t>
    </r>
    <r>
      <rPr>
        <sz val="11"/>
        <rFont val="Times New Roman"/>
        <family val="1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</si>
</sst>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Symbol"/>
      <family val="1"/>
      <charset val="2"/>
    </font>
    <font>
      <b/>
      <sz val="1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2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u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5" fillId="0" borderId="0" xfId="0" applyFont="1"/>
    <xf numFmtId="0" fontId="6" fillId="2" borderId="0" xfId="0" applyFont="1" applyFill="1" applyBorder="1" applyProtection="1"/>
    <xf numFmtId="4" fontId="6" fillId="3" borderId="0" xfId="0" applyNumberFormat="1" applyFont="1" applyFill="1" applyBorder="1" applyProtection="1">
      <protection locked="0"/>
    </xf>
    <xf numFmtId="4" fontId="6" fillId="2" borderId="0" xfId="0" applyNumberFormat="1" applyFont="1" applyFill="1" applyBorder="1" applyProtection="1"/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Protection="1"/>
    <xf numFmtId="0" fontId="6" fillId="3" borderId="0" xfId="0" applyFont="1" applyFill="1" applyBorder="1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Border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indent="5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12" fillId="0" borderId="0" xfId="0" applyFont="1"/>
    <xf numFmtId="0" fontId="4" fillId="0" borderId="0" xfId="0" applyFont="1" applyAlignment="1"/>
    <xf numFmtId="0" fontId="1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view="pageBreakPreview" topLeftCell="A7" zoomScale="130" zoomScaleNormal="100" zoomScaleSheetLayoutView="130" workbookViewId="0">
      <selection activeCell="B18" sqref="B18"/>
    </sheetView>
  </sheetViews>
  <sheetFormatPr defaultRowHeight="15" x14ac:dyDescent="0.25"/>
  <cols>
    <col min="1" max="1" width="3.140625" customWidth="1"/>
    <col min="2" max="2" width="43.42578125" customWidth="1"/>
    <col min="3" max="3" width="6.5703125" bestFit="1" customWidth="1"/>
    <col min="4" max="4" width="6.5703125" customWidth="1"/>
    <col min="5" max="5" width="13.85546875" customWidth="1"/>
    <col min="6" max="7" width="12.7109375" customWidth="1"/>
    <col min="13" max="20" width="9.140625" style="12"/>
  </cols>
  <sheetData>
    <row r="1" spans="1:17" x14ac:dyDescent="0.25">
      <c r="A1" s="35" t="s">
        <v>46</v>
      </c>
      <c r="B1" s="35"/>
      <c r="C1" s="35"/>
      <c r="D1" s="35"/>
      <c r="E1" s="35"/>
      <c r="F1" s="35"/>
      <c r="G1" s="35"/>
      <c r="H1" s="20"/>
      <c r="K1" s="5" t="s">
        <v>10</v>
      </c>
      <c r="L1" s="6">
        <f>G34</f>
        <v>0</v>
      </c>
      <c r="M1" s="5"/>
      <c r="N1" s="5"/>
      <c r="O1" s="5"/>
      <c r="P1" s="5"/>
      <c r="Q1" s="5"/>
    </row>
    <row r="2" spans="1:17" ht="15.75" customHeight="1" x14ac:dyDescent="0.25">
      <c r="A2" s="21"/>
      <c r="B2" s="22"/>
      <c r="C2" s="22"/>
      <c r="D2" s="22"/>
      <c r="E2" s="22"/>
      <c r="F2" s="22"/>
      <c r="G2" s="23" t="s">
        <v>31</v>
      </c>
      <c r="H2" s="22"/>
      <c r="K2" s="5"/>
      <c r="L2" s="7"/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</row>
    <row r="3" spans="1:17" ht="15.75" customHeight="1" x14ac:dyDescent="0.25">
      <c r="A3" s="21"/>
      <c r="B3" s="22"/>
      <c r="C3" s="22"/>
      <c r="D3" s="22"/>
      <c r="E3" s="22"/>
      <c r="F3" s="22"/>
      <c r="G3" s="23"/>
      <c r="H3" s="22"/>
      <c r="K3" s="5"/>
      <c r="L3" s="7"/>
      <c r="M3" s="8"/>
      <c r="N3" s="8"/>
      <c r="O3" s="8"/>
      <c r="P3" s="8"/>
      <c r="Q3" s="8"/>
    </row>
    <row r="4" spans="1:17" ht="47.25" customHeight="1" x14ac:dyDescent="0.25">
      <c r="A4" s="41" t="s">
        <v>47</v>
      </c>
      <c r="B4" s="41"/>
      <c r="C4" s="41"/>
      <c r="D4" s="41"/>
      <c r="E4" s="41"/>
      <c r="F4" s="41"/>
      <c r="G4" s="41"/>
      <c r="H4" s="24"/>
      <c r="K4" s="5" t="s">
        <v>16</v>
      </c>
      <c r="L4" s="5"/>
      <c r="M4" s="8">
        <f>ROUND((L1-INT(L1))*100,0)</f>
        <v>0</v>
      </c>
      <c r="N4" s="8">
        <f>IF(L1&gt;=1,VALUE(RIGHT(LEFT(INT(L1),LEN(INT(L1))),3)),0)</f>
        <v>0</v>
      </c>
      <c r="O4" s="8">
        <f>IF(L1&gt;=1000,VALUE(TEXT(RIGHT(LEFT(INT(L1),LEN(INT(L1))-3),3),"000")),0)</f>
        <v>0</v>
      </c>
      <c r="P4" s="8">
        <f>IF(L1&gt;=1000000,VALUE(TEXT(RIGHT(LEFT(INT(L1),LEN(INT(L1))-6),3),"000")),0)</f>
        <v>0</v>
      </c>
      <c r="Q4" s="8">
        <f>IF(L1&gt;=1000000000,VALUE(TEXT(RIGHT(LEFT(INT(L1),LEN(INT(L1))-9),3),"000")),0)</f>
        <v>0</v>
      </c>
    </row>
    <row r="5" spans="1:17" ht="9.75" customHeight="1" x14ac:dyDescent="0.25">
      <c r="A5" s="22"/>
      <c r="B5" s="22"/>
      <c r="C5" s="22"/>
      <c r="D5" s="22"/>
      <c r="E5" s="22"/>
      <c r="F5" s="22"/>
      <c r="G5" s="22"/>
      <c r="H5" s="22"/>
      <c r="K5" s="5" t="s">
        <v>17</v>
      </c>
      <c r="L5" s="5"/>
      <c r="M5" s="5" t="str">
        <f>IF(L1=0,"",IF(M4&lt;=20,IF(M4=0,"zero",INDEX(WM_Jednosci,M4)),INDEX(WM_Dziesiatki,INT(M4/10))&amp;IF(MOD(M4,10)," " &amp;INDEX(WM_Jednosci,MOD(M4,10)),"")))&amp; " " &amp;IF(L1=0,"",INDEX(IF(M4&lt;20,{"groszy";"grosz";"grosze";"groszy"},{"groszy";"grosze";"groszy"}),MATCH(IF(M4&lt;20,M4,MOD(M4,10)),IF(M4&lt;20,{0;1;2;5},{0;2;5}),1)))</f>
        <v xml:space="preserve"> </v>
      </c>
      <c r="N5" s="5" t="str">
        <f>IF(OR(L1&lt;1,INT(N4/100)=0),"",INDEX(WM_Setki,INT(N4/100)))&amp; IF(N4-(INT(N4/100)*100)&lt;=20,IF(N4-(INT(N4/100)*100)=0,IF(OR(N4&gt;0,L1&lt;1),"","złotych")," " &amp;INDEX(WM_Jednosci,N4-(INT(N4/100)*100)))," " &amp;INDEX(WM_Dziesiatki,INT((N4-(INT(N4/100)*100))/10))&amp;IF(MOD((N4-(INT(N4/100)*100)),10)," "&amp;INDEX(WM_Jednosci,MOD((N4-(INT(N4/100)*100)),10)),""))&amp;IF(N4=0,""," " &amp;INDEX(IF(N4&lt;20,{"złotych";"złoty";"złote";"złotych"},{"złotych";"złote";"złotych"}),MATCH(IF(N4-(INT(N4/100)*100)&lt;20,N4-(INT(N4/100)*100),MOD((N4-(INT(N4/100)*100)),10)),IF(N4&lt;20,{0;1;2;5},{0;2;5}),1)))</f>
        <v/>
      </c>
      <c r="O5" s="5" t="str">
        <f>IF(OR(L1&lt;1,INT(O4/100)=0),"",INDEX(WM_Setki,INT(O4/100)))&amp; IF(O4-(INT(O4/100)*100)&lt;=20,IF(O4-(INT(O4/100)*100)=0,""," " &amp;INDEX(WM_Jednosci,O4-(INT(O4/100)*100)))," " &amp;INDEX(WM_Dziesiatki,INT((O4-(INT(O4/100)*100))/10))&amp;IF(MOD((O4-(INT(O4/100)*100)),10)," "&amp;INDEX(WM_Jednosci,MOD((O4-(INT(O4/100)*100)),10)),""))&amp;IF(O4=0,""," " &amp;INDEX(IF(O4&lt;20,{"";"tysiąc";"tysiące";"tysięcy"},{"tysięcy";"tysiące";"tysięcy"}),MATCH(IF(O4-(INT(O4/100)*100)&lt;20,O4-(INT(O4/100)*100),MOD((O4-(INT(O4/100)*100)),10)),IF(O4&lt;20,{0;1;2;5},{0;2;5}),1)))</f>
        <v/>
      </c>
      <c r="P5" s="5" t="str">
        <f>IF(OR(L1&lt;1,INT(P4/100)=0),"",INDEX(WM_Setki,INT(P4/100)))&amp; IF(P4-(INT(P4/100)*100)&lt;=20,IF(P4-(INT(P4/100)*100)=0,""," " &amp;INDEX(WM_Jednosci,P4-(INT(P4/100)*100)))," " &amp;INDEX(WM_Dziesiatki,INT((P4-(INT(P4/100)*100))/10))&amp;IF(MOD((P4-(INT(P4/100)*100)),10)," "&amp;INDEX(WM_Jednosci,MOD((P4-(INT(P4/100)*100)),10)),""))&amp;IF(P4=0,""," " &amp;INDEX(IF(P4&lt;20,{"";"milion";"miliony";"milionów"},{"milionów";"miliony";"milionów"}),MATCH(IF(P4-(INT(P4/100)*100)&lt;20,P4-(INT(P4/100)*100),MOD((P4-(INT(P4/100)*100)),10)),IF(P4&lt;20,{0;1;2;5},{0;2;5}),1)))</f>
        <v/>
      </c>
      <c r="Q5" s="5" t="str">
        <f>IF(OR(L1&lt;1,INT(Q4/100)=0),"",INDEX(WM_Setki,INT(Q4/100)))&amp; IF(Q4-(INT(Q4/100)*100)&lt;=20,IF(Q4-(INT(Q4/100)*100)=0,""," " &amp;INDEX(WM_Jednosci,Q4-(INT(Q4/100)*100)))," " &amp;INDEX(WM_Dziesiatki,INT((Q4-(INT(Q4/100)*100))/10))&amp;IF(MOD((Q4-(INT(Q4/100)*100)),10)," "&amp;INDEX(WM_Jednosci,MOD((Q4-(INT(Q4/100)*100)),10)),""))&amp;IF(Q4=0,""," " &amp;INDEX(IF(Q4&lt;20,{"";"miliard";"miliardy";"miliardów"},{"miliardów";"miliardy";"miliardów"}),MATCH(IF(Q4-(INT(Q4/100)*100)&lt;20,Q4-(INT(Q4/100)*100),MOD((Q4-(INT(Q4/100)*100)),10)),IF(Q4&lt;20,{0;1;2;5},{0;2;5}),1)))</f>
        <v/>
      </c>
    </row>
    <row r="6" spans="1:17" x14ac:dyDescent="0.25">
      <c r="A6" s="25" t="s">
        <v>0</v>
      </c>
      <c r="B6" s="22"/>
      <c r="C6" s="22"/>
      <c r="D6" s="22"/>
      <c r="E6" s="22"/>
      <c r="F6" s="22"/>
      <c r="G6" s="22"/>
      <c r="H6" s="22"/>
      <c r="K6" s="5"/>
      <c r="L6" s="5"/>
      <c r="M6" s="5"/>
      <c r="N6" s="5"/>
      <c r="O6" s="5"/>
      <c r="P6" s="5"/>
      <c r="Q6" s="5"/>
    </row>
    <row r="7" spans="1:17" ht="15" customHeight="1" x14ac:dyDescent="0.25">
      <c r="A7" s="37" t="s">
        <v>36</v>
      </c>
      <c r="B7" s="37"/>
      <c r="C7" s="37"/>
      <c r="D7" s="37"/>
      <c r="E7" s="37"/>
      <c r="F7" s="37"/>
      <c r="G7" s="37"/>
      <c r="H7" s="37"/>
      <c r="K7" s="9" t="s">
        <v>18</v>
      </c>
      <c r="L7" s="10" t="str">
        <f>IF(NOT(ISNUMBER(L1)),slownie_info_1,IF(OR((L1*10^-12)&gt;=1,L1&lt;0),slownie_info_2,IF(TRIM(Q5)&lt;&gt;"",TRIM(Q5)&amp;" ","")&amp;IF(TRIM(P5)&lt;&gt;"",TRIM(P5)&amp;" ","")&amp;IF(TRIM(O5)&lt;&gt;"",TRIM(O5)&amp;" ","")&amp;IF(TRIM(N5)&lt;&gt;"",TRIM(N5)&amp;" ","")&amp;IF(TRIM(M5)&lt;&gt;"",M5&amp;" ","")))</f>
        <v/>
      </c>
      <c r="M7" s="10"/>
      <c r="N7" s="10"/>
      <c r="O7" s="10"/>
      <c r="P7" s="10"/>
      <c r="Q7" s="10"/>
    </row>
    <row r="8" spans="1:17" x14ac:dyDescent="0.25">
      <c r="A8" s="37" t="s">
        <v>1</v>
      </c>
      <c r="B8" s="37"/>
      <c r="C8" s="37"/>
      <c r="D8" s="37"/>
      <c r="E8" s="37"/>
      <c r="F8" s="37"/>
      <c r="G8" s="37"/>
      <c r="H8" s="37"/>
      <c r="K8" s="9" t="s">
        <v>19</v>
      </c>
      <c r="L8" s="10" t="str">
        <f>IF(NOT(ISNUMBER(L1)),slownie_info_1,IF(OR((L1*10^-12)&gt;=1,L1&lt;0),slownie_info_2,IF(TRIM(Q5)&lt;&gt;"",TRIM(Q5)&amp;" ","")&amp;IF(TRIM(P5)&lt;&gt;"",TRIM(P5)&amp;" ","")&amp;IF(TRIM(O5)&lt;&gt;"",TRIM(O5)&amp;" ","")&amp;IF(TRIM(N5)&lt;&gt;"",TRIM(N5)&amp;", ","")&amp;IF(TRIM(M5)&lt;&gt;"",M5&amp;" ","")))</f>
        <v/>
      </c>
      <c r="M8" s="10"/>
      <c r="N8" s="10"/>
      <c r="O8" s="10"/>
      <c r="P8" s="10"/>
      <c r="Q8" s="10"/>
    </row>
    <row r="9" spans="1:17" x14ac:dyDescent="0.25">
      <c r="A9" s="37" t="s">
        <v>2</v>
      </c>
      <c r="B9" s="37"/>
      <c r="C9" s="37"/>
      <c r="D9" s="37"/>
      <c r="E9" s="37"/>
      <c r="F9" s="37"/>
      <c r="G9" s="37"/>
      <c r="H9" s="37"/>
      <c r="K9" s="9" t="s">
        <v>20</v>
      </c>
      <c r="L9" s="10" t="str">
        <f>IF(NOT(ISNUMBER(L1)),slownie_info_1,IF(OR((L1*10^-12)&gt;=1,L1&lt;0),slownie_info_2,IF(TRIM(Q5)&lt;&gt;"",TRIM(Q5)&amp;" ","")&amp;IF(TRIM(P5)&lt;&gt;"",TRIM(P5)&amp;" ","")&amp;IF(TRIM(O5)&lt;&gt;"",TRIM(O5)&amp;" ","")&amp;IF(TRIM(N5)&lt;&gt;"",TRIM(N5)&amp;" ","")&amp;IF(TRIM(M5)&lt;&gt;"",#REF!,"")))</f>
        <v/>
      </c>
      <c r="M9" s="10"/>
      <c r="N9" s="10"/>
      <c r="O9" s="10"/>
      <c r="P9" s="10"/>
      <c r="Q9" s="10"/>
    </row>
    <row r="10" spans="1:17" x14ac:dyDescent="0.25">
      <c r="A10" s="42" t="s">
        <v>48</v>
      </c>
      <c r="B10" s="42"/>
      <c r="C10" s="42"/>
      <c r="D10" s="42"/>
      <c r="E10" s="42"/>
      <c r="F10" s="42"/>
      <c r="G10" s="42"/>
      <c r="H10" s="26"/>
    </row>
    <row r="11" spans="1:17" ht="3.75" customHeight="1" x14ac:dyDescent="0.25">
      <c r="A11" s="22"/>
      <c r="B11" s="22"/>
      <c r="C11" s="22"/>
      <c r="D11" s="22"/>
      <c r="E11" s="22"/>
      <c r="F11" s="22"/>
      <c r="G11" s="22"/>
      <c r="H11" s="22"/>
    </row>
    <row r="12" spans="1:17" x14ac:dyDescent="0.25">
      <c r="A12" s="27" t="s">
        <v>23</v>
      </c>
      <c r="B12" s="28"/>
      <c r="C12" s="28"/>
      <c r="D12" s="28"/>
      <c r="E12" s="28"/>
      <c r="F12" s="28"/>
      <c r="G12" s="28"/>
      <c r="H12" s="28"/>
    </row>
    <row r="13" spans="1:17" x14ac:dyDescent="0.25">
      <c r="A13" s="51" t="s">
        <v>25</v>
      </c>
      <c r="B13" s="51"/>
      <c r="C13" s="51"/>
      <c r="D13" s="51"/>
      <c r="E13" s="51"/>
      <c r="F13" s="51"/>
      <c r="G13" s="51"/>
      <c r="H13" s="28"/>
    </row>
    <row r="14" spans="1:17" x14ac:dyDescent="0.25">
      <c r="A14" s="52" t="s">
        <v>26</v>
      </c>
      <c r="B14" s="52"/>
      <c r="C14" s="52"/>
      <c r="D14" s="52"/>
      <c r="E14" s="52"/>
      <c r="F14" s="52"/>
      <c r="G14" s="52"/>
      <c r="H14" s="28"/>
    </row>
    <row r="15" spans="1:17" ht="3.75" customHeight="1" x14ac:dyDescent="0.25">
      <c r="A15" s="51"/>
      <c r="B15" s="51"/>
      <c r="C15" s="51"/>
      <c r="D15" s="51"/>
      <c r="E15" s="51"/>
      <c r="F15" s="51"/>
      <c r="G15" s="51"/>
      <c r="H15" s="28"/>
    </row>
    <row r="16" spans="1:17" x14ac:dyDescent="0.25">
      <c r="A16" s="52" t="s">
        <v>27</v>
      </c>
      <c r="B16" s="52"/>
      <c r="C16" s="52"/>
      <c r="D16" s="52"/>
      <c r="E16" s="52"/>
      <c r="F16" s="52"/>
      <c r="G16" s="52"/>
      <c r="H16" s="28"/>
    </row>
    <row r="17" spans="1:19" x14ac:dyDescent="0.25">
      <c r="A17" s="38" t="s">
        <v>22</v>
      </c>
      <c r="B17" s="38"/>
      <c r="C17" s="38"/>
      <c r="D17" s="38"/>
      <c r="E17" s="38"/>
      <c r="F17" s="38"/>
      <c r="G17" s="38"/>
      <c r="H17" s="38"/>
    </row>
    <row r="18" spans="1:19" ht="12" customHeight="1" x14ac:dyDescent="0.25">
      <c r="A18" s="22"/>
      <c r="B18" s="22"/>
      <c r="C18" s="22"/>
      <c r="D18" s="22"/>
      <c r="E18" s="22"/>
      <c r="F18" s="22"/>
      <c r="G18" s="22"/>
      <c r="H18" s="22"/>
    </row>
    <row r="19" spans="1:19" ht="30" customHeight="1" x14ac:dyDescent="0.25">
      <c r="A19" s="43" t="s">
        <v>51</v>
      </c>
      <c r="B19" s="43"/>
      <c r="C19" s="43"/>
      <c r="D19" s="43"/>
      <c r="E19" s="43"/>
      <c r="F19" s="43"/>
      <c r="G19" s="43"/>
      <c r="H19" s="29"/>
    </row>
    <row r="20" spans="1:19" x14ac:dyDescent="0.25">
      <c r="A20" s="37" t="s">
        <v>37</v>
      </c>
      <c r="B20" s="37"/>
      <c r="C20" s="37"/>
      <c r="D20" s="37"/>
      <c r="E20" s="37"/>
      <c r="F20" s="37"/>
      <c r="G20" s="37"/>
      <c r="H20" s="37"/>
    </row>
    <row r="21" spans="1:19" ht="17.25" customHeight="1" x14ac:dyDescent="0.25">
      <c r="A21" s="39" t="s">
        <v>32</v>
      </c>
      <c r="B21" s="39"/>
      <c r="C21" s="39"/>
      <c r="D21" s="39"/>
      <c r="E21" s="39"/>
      <c r="F21" s="39"/>
      <c r="G21" s="39"/>
      <c r="H21" s="19"/>
      <c r="M21" s="15"/>
    </row>
    <row r="22" spans="1:19" ht="30.75" customHeight="1" x14ac:dyDescent="0.25">
      <c r="A22" s="44" t="s">
        <v>52</v>
      </c>
      <c r="B22" s="44"/>
      <c r="C22" s="44"/>
      <c r="D22" s="44"/>
      <c r="E22" s="44"/>
      <c r="F22" s="44"/>
      <c r="G22" s="44"/>
      <c r="H22" s="13"/>
    </row>
    <row r="23" spans="1:19" ht="30.75" customHeight="1" x14ac:dyDescent="0.25">
      <c r="A23" s="40" t="s">
        <v>29</v>
      </c>
      <c r="B23" s="40"/>
      <c r="C23" s="40"/>
      <c r="D23" s="40"/>
      <c r="E23" s="40"/>
      <c r="F23" s="40"/>
      <c r="G23" s="40"/>
      <c r="H23" s="13"/>
    </row>
    <row r="24" spans="1:19" ht="21.75" customHeight="1" x14ac:dyDescent="0.25">
      <c r="A24" s="39" t="s">
        <v>49</v>
      </c>
      <c r="B24" s="39"/>
      <c r="C24" s="39"/>
      <c r="D24" s="39"/>
      <c r="E24" s="39"/>
      <c r="F24" s="39"/>
      <c r="G24" s="39"/>
      <c r="H24" s="13"/>
    </row>
    <row r="25" spans="1:19" ht="52.5" customHeight="1" x14ac:dyDescent="0.25">
      <c r="A25" s="43" t="s">
        <v>50</v>
      </c>
      <c r="B25" s="43"/>
      <c r="C25" s="43"/>
      <c r="D25" s="43"/>
      <c r="E25" s="43"/>
      <c r="F25" s="43"/>
      <c r="G25" s="43"/>
      <c r="H25" s="14"/>
    </row>
    <row r="26" spans="1:19" x14ac:dyDescent="0.25">
      <c r="A26" s="39" t="s">
        <v>33</v>
      </c>
      <c r="B26" s="39"/>
      <c r="C26" s="39"/>
      <c r="D26" s="39"/>
      <c r="E26" s="39"/>
      <c r="F26" s="39"/>
      <c r="G26" s="39"/>
      <c r="H26" s="39"/>
      <c r="M26" s="49"/>
      <c r="N26" s="49"/>
      <c r="O26" s="49"/>
      <c r="P26" s="49"/>
      <c r="Q26" s="49"/>
      <c r="R26" s="49"/>
      <c r="S26" s="49"/>
    </row>
    <row r="27" spans="1:19" x14ac:dyDescent="0.25">
      <c r="A27" s="17"/>
      <c r="B27" s="17"/>
      <c r="C27" s="17"/>
      <c r="D27" s="17"/>
      <c r="E27" s="17"/>
      <c r="F27" s="17"/>
      <c r="G27" s="17"/>
      <c r="H27" s="17"/>
      <c r="M27" s="18"/>
      <c r="N27" s="18"/>
      <c r="O27" s="18"/>
      <c r="P27" s="18"/>
      <c r="Q27" s="18"/>
      <c r="R27" s="18"/>
      <c r="S27" s="18"/>
    </row>
    <row r="28" spans="1:19" x14ac:dyDescent="0.25">
      <c r="A28" s="36" t="s">
        <v>3</v>
      </c>
      <c r="B28" s="36"/>
      <c r="C28" s="36"/>
      <c r="D28" s="36"/>
      <c r="E28" s="36"/>
      <c r="F28" s="36"/>
      <c r="G28" s="36"/>
      <c r="M28" s="49"/>
      <c r="N28" s="49"/>
      <c r="O28" s="49"/>
      <c r="P28" s="49"/>
      <c r="Q28" s="49"/>
      <c r="R28" s="49"/>
      <c r="S28" s="49"/>
    </row>
    <row r="29" spans="1:19" ht="22.5" customHeight="1" x14ac:dyDescent="0.25">
      <c r="A29" s="1" t="s">
        <v>4</v>
      </c>
      <c r="B29" s="1" t="s">
        <v>30</v>
      </c>
      <c r="C29" s="1" t="s">
        <v>5</v>
      </c>
      <c r="D29" s="1" t="s">
        <v>35</v>
      </c>
      <c r="E29" s="2" t="s">
        <v>6</v>
      </c>
      <c r="F29" s="2" t="s">
        <v>7</v>
      </c>
      <c r="G29" s="2" t="s">
        <v>8</v>
      </c>
      <c r="M29" s="49"/>
      <c r="N29" s="49"/>
      <c r="O29" s="49"/>
      <c r="P29" s="49"/>
      <c r="Q29" s="49"/>
      <c r="R29" s="49"/>
      <c r="S29" s="49"/>
    </row>
    <row r="30" spans="1:19" ht="24.75" customHeight="1" x14ac:dyDescent="0.25">
      <c r="A30" s="1" t="s">
        <v>28</v>
      </c>
      <c r="B30" s="30" t="s">
        <v>42</v>
      </c>
      <c r="C30" s="16">
        <v>44</v>
      </c>
      <c r="D30" s="16" t="s">
        <v>38</v>
      </c>
      <c r="E30" s="11">
        <v>0</v>
      </c>
      <c r="F30" s="3">
        <f>E30*C30</f>
        <v>0</v>
      </c>
      <c r="G30" s="3">
        <f>F30*1.23</f>
        <v>0</v>
      </c>
      <c r="M30" s="49"/>
      <c r="N30" s="49"/>
      <c r="O30" s="49"/>
      <c r="P30" s="49"/>
      <c r="Q30" s="49"/>
      <c r="R30" s="49"/>
      <c r="S30" s="49"/>
    </row>
    <row r="31" spans="1:19" ht="24.75" customHeight="1" x14ac:dyDescent="0.25">
      <c r="A31" s="1" t="s">
        <v>39</v>
      </c>
      <c r="B31" s="30" t="s">
        <v>43</v>
      </c>
      <c r="C31" s="34">
        <v>23</v>
      </c>
      <c r="D31" s="16" t="s">
        <v>38</v>
      </c>
      <c r="E31" s="11">
        <v>0</v>
      </c>
      <c r="F31" s="3">
        <f>E31*C31</f>
        <v>0</v>
      </c>
      <c r="G31" s="3">
        <f>F31*1.23</f>
        <v>0</v>
      </c>
      <c r="M31" s="49"/>
      <c r="N31" s="49"/>
      <c r="O31" s="49"/>
      <c r="P31" s="49"/>
      <c r="Q31" s="49"/>
      <c r="R31" s="49"/>
      <c r="S31" s="49"/>
    </row>
    <row r="32" spans="1:19" ht="24.75" customHeight="1" x14ac:dyDescent="0.25">
      <c r="A32" s="1" t="s">
        <v>40</v>
      </c>
      <c r="B32" s="30" t="s">
        <v>44</v>
      </c>
      <c r="C32" s="34">
        <v>3</v>
      </c>
      <c r="D32" s="16" t="s">
        <v>38</v>
      </c>
      <c r="E32" s="11">
        <v>0</v>
      </c>
      <c r="F32" s="3">
        <f t="shared" ref="F32:F33" si="0">E32*C32</f>
        <v>0</v>
      </c>
      <c r="G32" s="3">
        <f t="shared" ref="G32:G33" si="1">F32*1.23</f>
        <v>0</v>
      </c>
      <c r="M32" s="49"/>
      <c r="N32" s="49"/>
      <c r="O32" s="49"/>
      <c r="P32" s="49"/>
      <c r="Q32" s="49"/>
      <c r="R32" s="49"/>
      <c r="S32" s="49"/>
    </row>
    <row r="33" spans="1:19" ht="24.75" customHeight="1" x14ac:dyDescent="0.25">
      <c r="A33" s="1" t="s">
        <v>41</v>
      </c>
      <c r="B33" s="30" t="s">
        <v>45</v>
      </c>
      <c r="C33" s="34">
        <v>18</v>
      </c>
      <c r="D33" s="16" t="s">
        <v>38</v>
      </c>
      <c r="E33" s="11">
        <v>0</v>
      </c>
      <c r="F33" s="3">
        <f t="shared" si="0"/>
        <v>0</v>
      </c>
      <c r="G33" s="3">
        <f t="shared" si="1"/>
        <v>0</v>
      </c>
      <c r="M33" s="49"/>
      <c r="N33" s="49"/>
      <c r="O33" s="49"/>
      <c r="P33" s="49"/>
      <c r="Q33" s="49"/>
      <c r="R33" s="49"/>
      <c r="S33" s="49"/>
    </row>
    <row r="34" spans="1:19" ht="30.75" customHeight="1" thickBot="1" x14ac:dyDescent="0.3">
      <c r="A34" s="47" t="s">
        <v>9</v>
      </c>
      <c r="B34" s="48"/>
      <c r="C34" s="48"/>
      <c r="D34" s="48"/>
      <c r="E34" s="48"/>
      <c r="F34" s="32"/>
      <c r="G34" s="33"/>
    </row>
    <row r="35" spans="1:19" ht="3.75" customHeight="1" x14ac:dyDescent="0.25"/>
    <row r="36" spans="1:19" x14ac:dyDescent="0.25">
      <c r="A36" s="50" t="str">
        <f>"słownie: "&amp;L9</f>
        <v xml:space="preserve">słownie: </v>
      </c>
      <c r="B36" s="50"/>
      <c r="C36" s="50"/>
      <c r="D36" s="50"/>
      <c r="E36" s="50"/>
      <c r="F36" s="50"/>
      <c r="G36" s="50"/>
      <c r="H36" s="50"/>
    </row>
    <row r="37" spans="1:19" ht="6.75" customHeight="1" x14ac:dyDescent="0.25">
      <c r="B37" s="4"/>
    </row>
    <row r="38" spans="1:19" ht="12" customHeight="1" x14ac:dyDescent="0.25">
      <c r="B38" s="4"/>
    </row>
    <row r="39" spans="1:19" ht="60.75" customHeight="1" x14ac:dyDescent="0.25">
      <c r="A39" s="39" t="s">
        <v>34</v>
      </c>
      <c r="B39" s="39"/>
      <c r="C39" s="39"/>
      <c r="D39" s="39"/>
      <c r="E39" s="39"/>
      <c r="F39" s="39"/>
      <c r="G39" s="39"/>
      <c r="H39" s="14"/>
    </row>
    <row r="40" spans="1:19" ht="24.75" customHeight="1" x14ac:dyDescent="0.25">
      <c r="A40" s="31"/>
      <c r="B40" s="31"/>
      <c r="C40" s="31"/>
      <c r="D40" s="31"/>
      <c r="E40" s="31"/>
      <c r="F40" s="31"/>
      <c r="G40" s="31"/>
      <c r="H40" s="14"/>
    </row>
    <row r="41" spans="1:19" ht="24.75" customHeight="1" x14ac:dyDescent="0.25">
      <c r="A41" s="31"/>
      <c r="B41" s="31"/>
      <c r="C41" s="31"/>
      <c r="D41" s="31"/>
      <c r="E41" s="31"/>
      <c r="F41" s="31"/>
      <c r="G41" s="31"/>
      <c r="H41" s="14"/>
    </row>
    <row r="43" spans="1:19" ht="7.5" customHeight="1" x14ac:dyDescent="0.25"/>
    <row r="44" spans="1:19" x14ac:dyDescent="0.25">
      <c r="E44" s="46" t="s">
        <v>21</v>
      </c>
      <c r="F44" s="46"/>
      <c r="G44" s="46"/>
    </row>
    <row r="45" spans="1:19" x14ac:dyDescent="0.25">
      <c r="E45" s="45" t="s">
        <v>24</v>
      </c>
      <c r="F45" s="45"/>
      <c r="G45" s="45"/>
    </row>
  </sheetData>
  <mergeCells count="30">
    <mergeCell ref="M26:S26"/>
    <mergeCell ref="M28:S28"/>
    <mergeCell ref="M29:S29"/>
    <mergeCell ref="M30:S30"/>
    <mergeCell ref="A36:H36"/>
    <mergeCell ref="M31:S31"/>
    <mergeCell ref="M32:S32"/>
    <mergeCell ref="M33:S33"/>
    <mergeCell ref="E45:G45"/>
    <mergeCell ref="E44:G44"/>
    <mergeCell ref="A39:G39"/>
    <mergeCell ref="A21:G21"/>
    <mergeCell ref="A25:G25"/>
    <mergeCell ref="A34:E34"/>
    <mergeCell ref="A24:G24"/>
    <mergeCell ref="A1:G1"/>
    <mergeCell ref="A28:G28"/>
    <mergeCell ref="A7:H7"/>
    <mergeCell ref="A8:H8"/>
    <mergeCell ref="A9:H9"/>
    <mergeCell ref="A17:H17"/>
    <mergeCell ref="A20:H20"/>
    <mergeCell ref="A26:H26"/>
    <mergeCell ref="A23:G23"/>
    <mergeCell ref="A4:G4"/>
    <mergeCell ref="A10:G10"/>
    <mergeCell ref="A19:G19"/>
    <mergeCell ref="A22:G22"/>
    <mergeCell ref="A14:G14"/>
    <mergeCell ref="A16:G1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Wieliczko Dorota</cp:lastModifiedBy>
  <cp:lastPrinted>2026-01-16T07:11:03Z</cp:lastPrinted>
  <dcterms:created xsi:type="dcterms:W3CDTF">2024-07-03T09:56:48Z</dcterms:created>
  <dcterms:modified xsi:type="dcterms:W3CDTF">2026-01-16T07:11:04Z</dcterms:modified>
</cp:coreProperties>
</file>