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13_ncr:1_{CB68B851-8504-47AA-B867-C7C3E7C677A4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materiały eksploatacyjne" sheetId="1" r:id="rId1"/>
  </sheets>
  <definedNames>
    <definedName name="_xlnm.Print_Area" localSheetId="0">'materiały eksploatacyjne'!$A$1:$G$100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2" i="1" l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E86" i="1"/>
  <c r="F86" i="1" s="1"/>
  <c r="E84" i="1"/>
  <c r="F84" i="1" s="1"/>
  <c r="E85" i="1"/>
  <c r="F85" i="1" s="1"/>
  <c r="E83" i="1"/>
  <c r="F83" i="1" s="1"/>
  <c r="E82" i="1"/>
  <c r="F82" i="1" s="1"/>
  <c r="E81" i="1"/>
  <c r="F81" i="1" s="1"/>
  <c r="E80" i="1"/>
  <c r="F80" i="1" s="1"/>
  <c r="E73" i="1"/>
  <c r="F73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2" i="1"/>
  <c r="F72" i="1" s="1"/>
  <c r="E52" i="1"/>
  <c r="F52" i="1" s="1"/>
  <c r="E46" i="1"/>
  <c r="F46" i="1" s="1"/>
  <c r="E71" i="1" l="1"/>
  <c r="F71" i="1" s="1"/>
  <c r="C93" i="1"/>
  <c r="E70" i="1"/>
  <c r="F70" i="1" s="1"/>
  <c r="E69" i="1"/>
  <c r="F69" i="1" s="1"/>
  <c r="E68" i="1"/>
  <c r="F68" i="1" s="1"/>
  <c r="E67" i="1"/>
  <c r="F67" i="1" s="1"/>
  <c r="E66" i="1"/>
  <c r="F66" i="1" s="1"/>
  <c r="E40" i="1"/>
  <c r="F40" i="1" s="1"/>
  <c r="E39" i="1"/>
  <c r="F39" i="1" s="1"/>
  <c r="E38" i="1"/>
  <c r="F38" i="1" s="1"/>
  <c r="E37" i="1"/>
  <c r="F37" i="1" s="1"/>
  <c r="E36" i="1"/>
  <c r="F36" i="1" s="1"/>
  <c r="E65" i="1" l="1"/>
  <c r="F65" i="1" s="1"/>
  <c r="E64" i="1"/>
  <c r="F64" i="1" s="1"/>
  <c r="E63" i="1"/>
  <c r="F63" i="1" s="1"/>
  <c r="E62" i="1"/>
  <c r="F62" i="1" s="1"/>
  <c r="E61" i="1" l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1" i="1"/>
  <c r="F51" i="1" s="1"/>
  <c r="E50" i="1"/>
  <c r="F50" i="1" s="1"/>
  <c r="E49" i="1"/>
  <c r="F49" i="1" s="1"/>
  <c r="E48" i="1"/>
  <c r="F48" i="1" s="1"/>
  <c r="E47" i="1"/>
  <c r="F47" i="1" s="1"/>
  <c r="E93" i="1" l="1"/>
  <c r="F93" i="1" s="1"/>
  <c r="E45" i="1"/>
  <c r="F45" i="1" s="1"/>
  <c r="E44" i="1"/>
  <c r="F44" i="1" s="1"/>
  <c r="E43" i="1"/>
  <c r="F43" i="1" s="1"/>
  <c r="E42" i="1"/>
  <c r="F42" i="1" s="1"/>
  <c r="E41" i="1"/>
  <c r="F41" i="1" s="1"/>
  <c r="E35" i="1"/>
  <c r="F35" i="1" s="1"/>
  <c r="E34" i="1"/>
  <c r="F34" i="1" s="1"/>
  <c r="E33" i="1" l="1"/>
  <c r="F33" i="1" s="1"/>
  <c r="F31" i="1" l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</calcChain>
</file>

<file path=xl/sharedStrings.xml><?xml version="1.0" encoding="utf-8"?>
<sst xmlns="http://schemas.openxmlformats.org/spreadsheetml/2006/main" count="110" uniqueCount="110">
  <si>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</si>
  <si>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</si>
  <si>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</si>
  <si>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</si>
  <si>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</si>
  <si>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</si>
  <si>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</si>
  <si>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</si>
  <si>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</si>
  <si>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</si>
  <si>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</si>
  <si>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</si>
  <si>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</si>
  <si>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</si>
  <si>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</si>
  <si>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</si>
  <si>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</si>
  <si>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</si>
  <si>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</si>
  <si>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</si>
  <si>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</si>
  <si>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</si>
  <si>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E-mail:                                                                      tel.:</t>
  </si>
  <si>
    <t>Dane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</si>
  <si>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</si>
  <si>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</si>
  <si>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</si>
  <si>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</si>
  <si>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</si>
  <si>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</si>
  <si>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</si>
  <si>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</si>
  <si>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</si>
  <si>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</si>
  <si>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</si>
  <si>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t>RAZEM:</t>
  </si>
  <si>
    <t xml:space="preserve">Oferta nie jest traktowana całościowo. Zamawiający dopuszcza składanie ofert częściowych. </t>
  </si>
  <si>
    <t>e-mail: se.wlii.nwosg@strazgraniczna.pl, tel. stac.: 22 500 30-95, tel. kom. 721 960 975</t>
  </si>
  <si>
    <t>Zamawiający zastrzega sobie prawo wyboru materiałów eksploatacyjnych najkorzystniejszych cenowo niezależnie od wartości oferty.</t>
  </si>
  <si>
    <t>Wszystkie oferowane materiały muszą być fabrycznie nowe, wolne od wad, objęte gwarancją producenta i posiadać niezbędne certyfikaty dopuszczające je do obrotu na terenie Unii Europejskiej.</t>
  </si>
  <si>
    <t>…………………………….</t>
  </si>
  <si>
    <t>data i podpis Oferenta</t>
  </si>
  <si>
    <t>Zamawiający może odstąpić od realizacji zamówienia lub zmniejszyć ilości, lub usunąć całe pozycje, jeśli wartość Zamówienia przekroczy kwotę przeznaczoną na jego realizację.</t>
  </si>
  <si>
    <t xml:space="preserve">Nazwa i nr zamówienia: Ogłoszenie nr 9/ŁiI/2026
sprzedaż i dostawa materiałów eksploatacyjnych  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</si>
  <si>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</si>
  <si>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>Toner TN321K (A33K150) do Konica Minolta C284e/C224, czarny, oryginalny</t>
  </si>
  <si>
    <t>Toner TN321M (A33K350) do Konica Minolta C284e/C224, czerwony, oryginalny</t>
  </si>
  <si>
    <t>Toner TN321Y (A33K250) do Konica Minolta C284e/C224, żółty, oryginalny</t>
  </si>
  <si>
    <t>Toner TN321C (A33K450) do Konica Minolta C284e/C224, niebieski, oryginalny</t>
  </si>
  <si>
    <t xml:space="preserve">FORMULARZ OFERTOWY do zamówienia nr 9/ŁiI/2026
sprzedaż i dostawa materiałów eksploatacyjnych  </t>
  </si>
  <si>
    <t>Fuser (zespół grzewczy) AA7RR71811 do Konica Minolta C450i, 800 000, oryginalny</t>
  </si>
  <si>
    <t>Toner 106R01446 do Xerox Phaser 7500, czarny, zamiennik</t>
  </si>
  <si>
    <t>Toner 106R01444 do Xerox Phaser 7500, czerwony, zamiennik</t>
  </si>
  <si>
    <t>Toner 106R01443 do Xerox Phaser 7500, niebieski, zamiennik</t>
  </si>
  <si>
    <t>Toner 106R01445 do Xerox Phaser 7500, żółty, zamiennik</t>
  </si>
  <si>
    <t>Toner MLT-D111S HP SU810A do Samsung Xpress SL-M2070, czarny, oryginalny</t>
  </si>
  <si>
    <t>Toner MX61GTYA do Sharp MX3061, żółty, oryginalny</t>
  </si>
  <si>
    <t>Toner MX61GTMA do Sharp MX3061, czerwony, oryginalny</t>
  </si>
  <si>
    <t>Toner MX61GTCA do Sharp MX3061, niebieski, oryginalny</t>
  </si>
  <si>
    <t>Toner CLT-K406S (SU118A) do Samsung Xpress C410W, czarny, oryginalny</t>
  </si>
  <si>
    <t>Pojemnik na zużyty toner ACDNWY1 do Konica Minolta C3320i/C3321i, (WB-P08), zamiennik</t>
  </si>
  <si>
    <t>Tusz HP711 (CZ133A) do plotera HP DJ T520, czarny, oryginał</t>
  </si>
  <si>
    <t>Tusz HP711 (CZ131A) do plotera HP DJ T520, purpurowy, oryginał</t>
  </si>
  <si>
    <t>Tusz HP711 (CZ130A) do plotera HP DJ T520, niebieski, oryginał</t>
  </si>
  <si>
    <t>Tusz HP711 (CZ132A) do plotera HP DJ T520, żółty, oryginał</t>
  </si>
  <si>
    <t>Toner TK-5270K do Kyocera EcoSys M6230cidn, czarny, oryginał</t>
  </si>
  <si>
    <t>Toner do HP LaserJet Pro4002dn (zamiennik W1490X/149X), czarny, fabrycznie nowy, wyposażony w nowy chip elektroniczny (gotowy do natychmiastowego użycia). Wydajnośc minimum 9500 stron przy 5% pokryciu strony, certyfikowany normami ISO/IEC 19752 oraz ISO 9001/14001. Wymagana gwarancja producenta do pełnego wyczerpania wkładu.</t>
  </si>
  <si>
    <t>Toner do HP LaserJet Pro M402 (zamiennik CF226X), czarny (black), fabrycznie nowy, wyposażony w nowy chip elektroniczny (gotowy do natychmiastowego użycia). Wydajność minimum 9000 stron przy 5% pokryciu strony, certyfikowany normami ISO/IEC 19752 oraz ISO 9001/14001. Wymagana gwarancja producenta do pełnego wyczerpania wkładu</t>
  </si>
  <si>
    <t>Bęben DK-313 do Konica Minolta 458, mono, czarny, oryginalny</t>
  </si>
  <si>
    <t>Toner 46508712 do OKI MC363, 3,5k, czarny, zamiennik</t>
  </si>
  <si>
    <t>Toner do HP LaserJet P2055dn (zamiennik CE505X / 05X), czarny (black), fabrycznie nowy, wyposażony w nowy chip elektroniczny (gotowy do natychmiastowego użycia). Wydajność minimum 6500 stron przy 5% pokryciu strony, certyfikowany normami ISO/IEC 19752 oraz ISO 9001/14001. Wymagana gwarancja producenta do pełnego wyczerpania wkładu.</t>
  </si>
  <si>
    <t>Toner do  HP LaserJet 1536dnf MFP, CE278A  czarny, zamiennik</t>
  </si>
  <si>
    <t>Toner TNP96 do Konica Minolta Bizhub 4221i, czarny, oryginał</t>
  </si>
  <si>
    <t>Toner TN328K do Konica Minolta Bizhub C250i, czarny, oryginał</t>
  </si>
  <si>
    <t>Pojemnik na zużyty toner WX-107 Konica Minolta Bizhub C250i , zamiennik</t>
  </si>
  <si>
    <t>Pojemnik WX-103 na zużyty toner Konica Minolta Bizhub C458, zamiennik</t>
  </si>
  <si>
    <t>Toner do Kyocera ECOSYS M2040dn (oryginał TK-1170)</t>
  </si>
  <si>
    <t>Toner do Kyocera ECOSYS MA4000x / MA4000fx (oryginał TK-1270)</t>
  </si>
  <si>
    <r>
      <t>Podpisaną przez oferenta ofertę należy wysłać na adres e-mail: se.wlii.nwosg@strazgraniczna.pl do dnia</t>
    </r>
    <r>
      <rPr>
        <b/>
        <sz val="11"/>
        <color theme="1"/>
        <rFont val="Times New Roman"/>
        <family val="1"/>
        <charset val="238"/>
      </rPr>
      <t xml:space="preserve"> 13.11.2026r. do godziny 15:00</t>
    </r>
  </si>
  <si>
    <t>Toner MX61GTBA do Sharp MX3061, czarny, oryginalny</t>
  </si>
  <si>
    <t>Toner T09 (3018C006) do Canon i-SENSYS X C1127P, purpurowy , oryginalny</t>
  </si>
  <si>
    <t>Toner T09 (3020C006) do Canon i-SENSYS X C1127P, czarny , oryginalny</t>
  </si>
  <si>
    <t>Pas transferowy AA2JR73100 do Konica Minolta Bizhub C250i, oryginał</t>
  </si>
  <si>
    <t>Fuser AA7RR71811 do Konica Minolta Bizhub C450i, czarny, oryginał</t>
  </si>
  <si>
    <t>Toner 106R02773 do Xerox WC 3025 (zamiennik)</t>
  </si>
  <si>
    <t>Toner TNP-80Y do Konica Minolta C3320i/C3321i (oryginał)</t>
  </si>
  <si>
    <t>Wkład PGI-35 - CANON PIXMA IP110, czarny , zamiennik</t>
  </si>
  <si>
    <t>Toner Konica Minolta TN-626K do Konica Minolta C451i, oryginał</t>
  </si>
  <si>
    <t>Toner Konica Minolta TN-628K do Konica Minolta 450i, oryginał</t>
  </si>
  <si>
    <t>Toner TNP-80M do Konica Minolta C3320i/C3321i, oryginał</t>
  </si>
  <si>
    <t>Toner TNP-80C do Konica Minolta C3320i/C3321i, oryginał</t>
  </si>
  <si>
    <t>Toner TNP-80K do Konica Minolta C3320i/C3321i,  oryginał</t>
  </si>
  <si>
    <t>Toner TN-324M do Konica Minolta C308, oryginał</t>
  </si>
  <si>
    <t>Bęben IUP36M do Konica Minolta C3320i, oryginał</t>
  </si>
  <si>
    <t>Bęben IUP36K do Konica Minolta C3320i, oryginał</t>
  </si>
  <si>
    <t>Bęben IUP36Y do Konica Minolta C3320i, oryginał</t>
  </si>
  <si>
    <t>Bęben IUP36C do Konica Minolta C3320i, oryginał</t>
  </si>
  <si>
    <t>Bęben do OKI MB 472, zamiennik</t>
  </si>
  <si>
    <t>Tusz 343 ( C8766EE) do  HP OfficeJet , kolorowy, oryginał</t>
  </si>
  <si>
    <t>Tusz 338 (C8765EE) do HP OfficeJet 100 , czarny, oryginał</t>
  </si>
  <si>
    <t>Toner Kyocera Ecosys M6230cidn TK-5270C, niebieski,oryginał</t>
  </si>
  <si>
    <t>Toner Kyocera EcoSys M6230cidn TK-5270Y, żółty, oryginał</t>
  </si>
  <si>
    <t xml:space="preserve">Toner Konica Minolta TN514C do Konica Minolta Bizhub C458 , niebieski, zamiennik </t>
  </si>
  <si>
    <r>
      <t xml:space="preserve">Dostawa najpóźniej do </t>
    </r>
    <r>
      <rPr>
        <b/>
        <sz val="11"/>
        <color theme="1"/>
        <rFont val="Times New Roman"/>
        <family val="1"/>
        <charset val="238"/>
      </rPr>
      <t>4 grudnia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2026r.</t>
    </r>
    <r>
      <rPr>
        <sz val="11"/>
        <color theme="1"/>
        <rFont val="Times New Roman"/>
        <family val="1"/>
        <charset val="238"/>
      </rPr>
      <t xml:space="preserve"> na koszt Wykonawcy </t>
    </r>
  </si>
  <si>
    <t>Toner do OKI MB 472 zwiększona pojemność. ok 7000 str. A4, zamiennik</t>
  </si>
  <si>
    <t>Toner Kyocera Ecosys M6230cidn TK-5270K, czarny, oryginał</t>
  </si>
  <si>
    <t xml:space="preserve">Toner Konica Minolta TN514Y do Konica Minolta Bizhub C458, żółty, zamiennik </t>
  </si>
  <si>
    <t xml:space="preserve">Toner Konica Minolta TN514M do Konica Minolta Bizhub C458, czerwony, zamiennik </t>
  </si>
  <si>
    <t xml:space="preserve">Toner Konica Minolta TN514K do Konica Minolta Bizhub C458, czarny, zamiennik </t>
  </si>
  <si>
    <t>Toner Kyocera Ecosys M6230cidn TK-5270M, czerwony, oryginał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</si>
</sst>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3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1"/>
      <color theme="10"/>
      <name val="Times New Roman"/>
      <family val="2"/>
      <charset val="238"/>
    </font>
    <font>
      <sz val="10"/>
      <name val="Times New Roman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4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 applyProtection="1">
      <alignment vertical="center"/>
      <protection locked="0"/>
    </xf>
    <xf numFmtId="14" fontId="5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/>
      <protection locked="0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  <protection locked="0"/>
    </xf>
    <xf numFmtId="16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12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int24.com.pl/product-pol-25578-Toner-zamiennik-Konica-Minolta-TN514K-A9E8150-Czarny-marki-IPM.html" TargetMode="External"/><Relationship Id="rId1" Type="http://schemas.openxmlformats.org/officeDocument/2006/relationships/hyperlink" Target="https://print24.com.pl/product-pol-25578-Toner-zamiennik-Konica-Minolta-TN514K-A9E8150-Czarny-marki-IP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7"/>
  <sheetViews>
    <sheetView tabSelected="1" view="pageBreakPreview" topLeftCell="A3" zoomScale="130" zoomScaleNormal="100" zoomScaleSheetLayoutView="130" workbookViewId="0">
      <selection activeCell="B40" sqref="B40"/>
    </sheetView>
  </sheetViews>
  <sheetFormatPr defaultRowHeight="15" x14ac:dyDescent="0.25"/>
  <cols>
    <col min="1" max="1" width="3.42578125" customWidth="1"/>
    <col min="2" max="2" width="44.7109375" customWidth="1"/>
    <col min="3" max="3" width="4.85546875" bestFit="1" customWidth="1"/>
    <col min="4" max="4" width="14.42578125" customWidth="1"/>
    <col min="5" max="5" width="15.42578125" customWidth="1"/>
    <col min="6" max="6" width="14.42578125" customWidth="1"/>
    <col min="7" max="7" width="10.140625" bestFit="1" customWidth="1"/>
  </cols>
  <sheetData>
    <row r="1" spans="1:17" x14ac:dyDescent="0.25">
      <c r="A1" s="13"/>
      <c r="B1" s="14"/>
      <c r="C1" s="14"/>
      <c r="D1" s="14"/>
      <c r="E1" s="14" t="s">
        <v>27</v>
      </c>
      <c r="F1" s="15"/>
      <c r="G1" s="13"/>
      <c r="J1" s="1" t="s">
        <v>10</v>
      </c>
      <c r="K1" s="2" t="e">
        <f>#REF!</f>
        <v>#REF!</v>
      </c>
      <c r="L1" s="3"/>
      <c r="M1" s="1"/>
      <c r="N1" s="1"/>
      <c r="O1" s="1"/>
      <c r="P1" s="1"/>
      <c r="Q1" s="1"/>
    </row>
    <row r="2" spans="1:17" x14ac:dyDescent="0.25">
      <c r="A2" s="16"/>
      <c r="B2" s="13"/>
      <c r="C2" s="13"/>
      <c r="D2" s="13"/>
      <c r="E2" s="13"/>
      <c r="F2" s="13"/>
      <c r="G2" s="13"/>
      <c r="J2" s="1"/>
      <c r="K2" s="3"/>
      <c r="L2" s="4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</row>
    <row r="3" spans="1:17" ht="30" customHeight="1" x14ac:dyDescent="0.25">
      <c r="A3" s="42" t="s">
        <v>49</v>
      </c>
      <c r="B3" s="43"/>
      <c r="C3" s="43"/>
      <c r="D3" s="43"/>
      <c r="E3" s="43"/>
      <c r="F3" s="43"/>
      <c r="G3" s="43"/>
      <c r="J3" s="1" t="s">
        <v>17</v>
      </c>
      <c r="K3" s="1"/>
      <c r="L3" s="6"/>
      <c r="M3" s="5" t="e">
        <f>ROUND((K1-INT(K1))*100,0)</f>
        <v>#REF!</v>
      </c>
      <c r="N3" s="5" t="e">
        <f>IF(K1&gt;=1,VALUE(RIGHT(LEFT(INT(K1),LEN(INT(K1))),3)),0)</f>
        <v>#REF!</v>
      </c>
      <c r="O3" s="5" t="e">
        <f>IF(K1&gt;=1000,VALUE(TEXT(RIGHT(LEFT(INT(K1),LEN(INT(K1))-3),3),"000")),0)</f>
        <v>#REF!</v>
      </c>
      <c r="P3" s="5" t="e">
        <f>IF(K1&gt;=1000000,VALUE(TEXT(RIGHT(LEFT(INT(K1),LEN(INT(K1))-6),3),"000")),0)</f>
        <v>#REF!</v>
      </c>
      <c r="Q3" s="5" t="e">
        <f>IF(K1&gt;=1000000000,VALUE(TEXT(RIGHT(LEFT(INT(K1),LEN(INT(K1))-9),3),"000")),0)</f>
        <v>#REF!</v>
      </c>
    </row>
    <row r="4" spans="1:17" ht="11.25" customHeight="1" x14ac:dyDescent="0.25">
      <c r="A4" s="13"/>
      <c r="B4" s="13"/>
      <c r="C4" s="13"/>
      <c r="D4" s="13"/>
      <c r="E4" s="13"/>
      <c r="F4" s="13"/>
      <c r="G4" s="13"/>
      <c r="J4" s="1" t="s">
        <v>18</v>
      </c>
      <c r="K4" s="1"/>
      <c r="L4" s="1" t="e">
        <f>ROUND((K1-INT(K1))*100,0)&amp;"/"&amp;100 &amp; " groszy"</f>
        <v>#REF!</v>
      </c>
      <c r="M4" s="1" t="e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>#REF!</v>
      </c>
      <c r="N4" s="1" t="e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>#REF!</v>
      </c>
      <c r="O4" s="1" t="e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>#REF!</v>
      </c>
      <c r="P4" s="1" t="e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>#REF!</v>
      </c>
      <c r="Q4" s="1" t="e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>#REF!</v>
      </c>
    </row>
    <row r="5" spans="1:17" x14ac:dyDescent="0.25">
      <c r="A5" s="17" t="s">
        <v>0</v>
      </c>
      <c r="B5" s="13"/>
      <c r="C5" s="13"/>
      <c r="D5" s="13"/>
      <c r="E5" s="13"/>
      <c r="F5" s="13"/>
      <c r="G5" s="13"/>
      <c r="J5" s="1"/>
      <c r="K5" s="1"/>
      <c r="L5" s="1" t="e">
        <f>TEXT(ROUND((K1-INT(K1))*100,0),"00")&amp;"/"&amp;"100"</f>
        <v>#REF!</v>
      </c>
      <c r="M5" s="1"/>
      <c r="N5" s="1"/>
      <c r="O5" s="1"/>
      <c r="P5" s="1"/>
      <c r="Q5" s="1"/>
    </row>
    <row r="6" spans="1:17" ht="20.25" customHeight="1" x14ac:dyDescent="0.25">
      <c r="A6" s="44" t="s">
        <v>1</v>
      </c>
      <c r="B6" s="44"/>
      <c r="C6" s="44"/>
      <c r="D6" s="44"/>
      <c r="E6" s="44"/>
      <c r="F6" s="44"/>
      <c r="G6" s="44"/>
      <c r="J6" s="7" t="s">
        <v>19</v>
      </c>
      <c r="K6" s="8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>W polu z kwotą nie znajduje się liczba</v>
      </c>
      <c r="L6" s="8"/>
      <c r="M6" s="8"/>
      <c r="N6" s="8"/>
      <c r="O6" s="8"/>
      <c r="P6" s="8"/>
      <c r="Q6" s="8"/>
    </row>
    <row r="7" spans="1:17" x14ac:dyDescent="0.25">
      <c r="A7" s="44" t="s">
        <v>2</v>
      </c>
      <c r="B7" s="44"/>
      <c r="C7" s="44"/>
      <c r="D7" s="44"/>
      <c r="E7" s="44"/>
      <c r="F7" s="44"/>
      <c r="G7" s="44"/>
      <c r="J7" s="7" t="s">
        <v>20</v>
      </c>
      <c r="K7" s="8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>W polu z kwotą nie znajduje się liczba</v>
      </c>
      <c r="L7" s="8"/>
      <c r="M7" s="8"/>
      <c r="N7" s="8"/>
      <c r="O7" s="8"/>
      <c r="P7" s="8"/>
      <c r="Q7" s="8"/>
    </row>
    <row r="8" spans="1:17" x14ac:dyDescent="0.25">
      <c r="A8" s="44" t="s">
        <v>3</v>
      </c>
      <c r="B8" s="44"/>
      <c r="C8" s="44"/>
      <c r="D8" s="44"/>
      <c r="E8" s="44"/>
      <c r="F8" s="44"/>
      <c r="G8" s="44"/>
      <c r="J8" s="7" t="s">
        <v>21</v>
      </c>
      <c r="K8" s="8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>W polu z kwotą nie znajduje się liczba</v>
      </c>
      <c r="L8" s="8"/>
      <c r="M8" s="8"/>
      <c r="N8" s="8"/>
      <c r="O8" s="8"/>
      <c r="P8" s="8"/>
      <c r="Q8" s="8"/>
    </row>
    <row r="9" spans="1:17" x14ac:dyDescent="0.25">
      <c r="A9" s="37" t="s">
        <v>37</v>
      </c>
      <c r="B9" s="37"/>
      <c r="C9" s="37"/>
      <c r="D9" s="37"/>
      <c r="E9" s="37"/>
      <c r="F9" s="37"/>
      <c r="G9" s="37"/>
    </row>
    <row r="10" spans="1:17" ht="11.25" customHeight="1" x14ac:dyDescent="0.25">
      <c r="A10" s="13"/>
      <c r="B10" s="13"/>
      <c r="C10" s="13"/>
      <c r="D10" s="13"/>
      <c r="E10" s="13"/>
      <c r="F10" s="13"/>
      <c r="G10" s="13"/>
    </row>
    <row r="11" spans="1:17" x14ac:dyDescent="0.25">
      <c r="A11" s="18" t="s">
        <v>23</v>
      </c>
      <c r="B11" s="19"/>
      <c r="C11" s="19"/>
      <c r="D11" s="19"/>
      <c r="E11" s="19"/>
      <c r="F11" s="19"/>
      <c r="G11" s="19"/>
    </row>
    <row r="12" spans="1:17" x14ac:dyDescent="0.25">
      <c r="A12" s="14" t="s">
        <v>24</v>
      </c>
      <c r="B12" s="19"/>
      <c r="C12" s="19"/>
      <c r="D12" s="19"/>
      <c r="E12" s="19"/>
      <c r="F12" s="19"/>
      <c r="G12" s="19"/>
    </row>
    <row r="13" spans="1:17" x14ac:dyDescent="0.25">
      <c r="A13" s="14" t="s">
        <v>25</v>
      </c>
      <c r="B13" s="19"/>
      <c r="C13" s="19"/>
      <c r="D13" s="19"/>
      <c r="E13" s="19"/>
      <c r="F13" s="19"/>
      <c r="G13" s="19"/>
    </row>
    <row r="14" spans="1:17" ht="11.25" customHeight="1" x14ac:dyDescent="0.25">
      <c r="A14" s="14"/>
      <c r="B14" s="19"/>
      <c r="C14" s="19"/>
      <c r="D14" s="19"/>
      <c r="E14" s="19"/>
      <c r="F14" s="19"/>
      <c r="G14" s="19"/>
    </row>
    <row r="15" spans="1:17" x14ac:dyDescent="0.25">
      <c r="A15" s="14" t="s">
        <v>26</v>
      </c>
      <c r="B15" s="19"/>
      <c r="C15" s="19"/>
      <c r="D15" s="19"/>
      <c r="E15" s="19"/>
      <c r="F15" s="19"/>
      <c r="G15" s="19"/>
    </row>
    <row r="16" spans="1:17" x14ac:dyDescent="0.25">
      <c r="A16" s="45" t="s">
        <v>22</v>
      </c>
      <c r="B16" s="45"/>
      <c r="C16" s="45"/>
      <c r="D16" s="45"/>
      <c r="E16" s="45"/>
      <c r="F16" s="45"/>
      <c r="G16" s="45"/>
    </row>
    <row r="17" spans="1:7" ht="11.25" customHeight="1" x14ac:dyDescent="0.25">
      <c r="A17" s="13"/>
      <c r="B17" s="13"/>
      <c r="C17" s="13"/>
      <c r="D17" s="13"/>
      <c r="E17" s="13"/>
      <c r="F17" s="13"/>
      <c r="G17" s="13"/>
    </row>
    <row r="18" spans="1:7" ht="29.25" customHeight="1" x14ac:dyDescent="0.25">
      <c r="A18" s="20"/>
      <c r="B18" s="42" t="s">
        <v>43</v>
      </c>
      <c r="C18" s="42"/>
      <c r="D18" s="42"/>
      <c r="E18" s="42"/>
      <c r="F18" s="42"/>
      <c r="G18" s="42"/>
    </row>
    <row r="19" spans="1:7" ht="22.5" customHeight="1" x14ac:dyDescent="0.25">
      <c r="A19" s="21" t="s">
        <v>31</v>
      </c>
      <c r="B19" s="22" t="s">
        <v>29</v>
      </c>
      <c r="C19" s="23"/>
      <c r="D19" s="23"/>
      <c r="E19" s="23"/>
      <c r="F19" s="23"/>
      <c r="G19" s="23"/>
    </row>
    <row r="20" spans="1:7" ht="30" customHeight="1" x14ac:dyDescent="0.25">
      <c r="A20" s="16">
        <v>1</v>
      </c>
      <c r="B20" s="38" t="s">
        <v>39</v>
      </c>
      <c r="C20" s="44"/>
      <c r="D20" s="44"/>
      <c r="E20" s="44"/>
      <c r="F20" s="44"/>
      <c r="G20" s="44"/>
    </row>
    <row r="21" spans="1:7" ht="18" customHeight="1" x14ac:dyDescent="0.25">
      <c r="A21" s="16">
        <v>2</v>
      </c>
      <c r="B21" s="38" t="s">
        <v>36</v>
      </c>
      <c r="C21" s="38"/>
      <c r="D21" s="38"/>
      <c r="E21" s="38"/>
      <c r="F21" s="38"/>
      <c r="G21" s="38"/>
    </row>
    <row r="22" spans="1:7" ht="31.5" customHeight="1" x14ac:dyDescent="0.25">
      <c r="A22" s="16">
        <v>3</v>
      </c>
      <c r="B22" s="38" t="s">
        <v>38</v>
      </c>
      <c r="C22" s="38"/>
      <c r="D22" s="38"/>
      <c r="E22" s="38"/>
      <c r="F22" s="38"/>
      <c r="G22" s="38"/>
    </row>
    <row r="23" spans="1:7" ht="31.5" customHeight="1" x14ac:dyDescent="0.25">
      <c r="A23" s="16">
        <v>4</v>
      </c>
      <c r="B23" s="38" t="s">
        <v>42</v>
      </c>
      <c r="C23" s="38"/>
      <c r="D23" s="38"/>
      <c r="E23" s="38"/>
      <c r="F23" s="38"/>
      <c r="G23" s="38"/>
    </row>
    <row r="24" spans="1:7" ht="59.25" customHeight="1" x14ac:dyDescent="0.25">
      <c r="A24" s="16">
        <v>5</v>
      </c>
      <c r="B24" s="38" t="s">
        <v>44</v>
      </c>
      <c r="C24" s="38"/>
      <c r="D24" s="38"/>
      <c r="E24" s="38"/>
      <c r="F24" s="38"/>
      <c r="G24" s="38"/>
    </row>
    <row r="25" spans="1:7" ht="20.25" customHeight="1" x14ac:dyDescent="0.25">
      <c r="A25" s="16">
        <v>6</v>
      </c>
      <c r="B25" s="37" t="s">
        <v>103</v>
      </c>
      <c r="C25" s="37"/>
      <c r="D25" s="37"/>
      <c r="E25" s="37"/>
      <c r="F25" s="37"/>
      <c r="G25" s="37"/>
    </row>
    <row r="26" spans="1:7" ht="30.75" customHeight="1" x14ac:dyDescent="0.25">
      <c r="A26" s="16">
        <v>7</v>
      </c>
      <c r="B26" s="38" t="s">
        <v>78</v>
      </c>
      <c r="C26" s="38"/>
      <c r="D26" s="38"/>
      <c r="E26" s="38"/>
      <c r="F26" s="38"/>
      <c r="G26" s="38"/>
    </row>
    <row r="27" spans="1:7" ht="34.5" customHeight="1" x14ac:dyDescent="0.25">
      <c r="A27" s="24" t="s">
        <v>32</v>
      </c>
      <c r="B27" s="40" t="s">
        <v>30</v>
      </c>
      <c r="C27" s="40"/>
      <c r="D27" s="40"/>
      <c r="E27" s="40"/>
      <c r="F27" s="40"/>
      <c r="G27" s="40"/>
    </row>
    <row r="28" spans="1:7" ht="15" customHeight="1" x14ac:dyDescent="0.25">
      <c r="A28" s="24" t="s">
        <v>34</v>
      </c>
      <c r="B28" s="40" t="s">
        <v>33</v>
      </c>
      <c r="C28" s="40"/>
      <c r="D28" s="40"/>
      <c r="E28" s="40"/>
      <c r="F28" s="40"/>
      <c r="G28" s="40"/>
    </row>
    <row r="29" spans="1:7" ht="15.75" x14ac:dyDescent="0.25">
      <c r="A29" s="41" t="s">
        <v>4</v>
      </c>
      <c r="B29" s="41"/>
      <c r="C29" s="41"/>
      <c r="D29" s="41"/>
      <c r="E29" s="41"/>
      <c r="F29" s="41"/>
      <c r="G29" s="9"/>
    </row>
    <row r="30" spans="1:7" ht="15.75" x14ac:dyDescent="0.25">
      <c r="A30" s="10" t="s">
        <v>5</v>
      </c>
      <c r="B30" s="10" t="s">
        <v>28</v>
      </c>
      <c r="C30" s="10" t="s">
        <v>6</v>
      </c>
      <c r="D30" s="11" t="s">
        <v>7</v>
      </c>
      <c r="E30" s="11" t="s">
        <v>8</v>
      </c>
      <c r="F30" s="11" t="s">
        <v>9</v>
      </c>
      <c r="G30" s="9"/>
    </row>
    <row r="31" spans="1:7" ht="29.25" customHeight="1" x14ac:dyDescent="0.25">
      <c r="A31" s="29">
        <v>1</v>
      </c>
      <c r="B31" s="30" t="s">
        <v>45</v>
      </c>
      <c r="C31" s="46">
        <v>2</v>
      </c>
      <c r="D31" s="47">
        <v>0</v>
      </c>
      <c r="E31" s="47">
        <v>0</v>
      </c>
      <c r="F31" s="48">
        <f t="shared" ref="F31" si="0">E31*1.23</f>
        <v>0</v>
      </c>
      <c r="G31" s="9"/>
    </row>
    <row r="32" spans="1:7" ht="28.5" customHeight="1" x14ac:dyDescent="0.25">
      <c r="A32" s="29">
        <v>2</v>
      </c>
      <c r="B32" s="30" t="s">
        <v>47</v>
      </c>
      <c r="C32" s="46">
        <v>2</v>
      </c>
      <c r="D32" s="47">
        <v>0</v>
      </c>
      <c r="E32" s="47">
        <v>0</v>
      </c>
      <c r="F32" s="47">
        <v>0</v>
      </c>
      <c r="G32" s="9"/>
    </row>
    <row r="33" spans="1:7" ht="30" customHeight="1" x14ac:dyDescent="0.25">
      <c r="A33" s="29">
        <v>3</v>
      </c>
      <c r="B33" s="30" t="s">
        <v>46</v>
      </c>
      <c r="C33" s="46">
        <v>2</v>
      </c>
      <c r="D33" s="47">
        <v>0</v>
      </c>
      <c r="E33" s="48">
        <f>D33*C33</f>
        <v>0</v>
      </c>
      <c r="F33" s="48">
        <f t="shared" ref="F33:F93" si="1">E33*1.23</f>
        <v>0</v>
      </c>
      <c r="G33" s="9"/>
    </row>
    <row r="34" spans="1:7" ht="30.75" customHeight="1" x14ac:dyDescent="0.25">
      <c r="A34" s="29">
        <v>4</v>
      </c>
      <c r="B34" s="30" t="s">
        <v>48</v>
      </c>
      <c r="C34" s="46">
        <v>2</v>
      </c>
      <c r="D34" s="47">
        <v>0</v>
      </c>
      <c r="E34" s="48">
        <f t="shared" ref="E34:E93" si="2">D34*C34</f>
        <v>0</v>
      </c>
      <c r="F34" s="48">
        <f t="shared" si="1"/>
        <v>0</v>
      </c>
      <c r="G34" s="9"/>
    </row>
    <row r="35" spans="1:7" ht="99.75" customHeight="1" x14ac:dyDescent="0.25">
      <c r="A35" s="29">
        <v>5</v>
      </c>
      <c r="B35" s="51" t="s">
        <v>66</v>
      </c>
      <c r="C35" s="29">
        <v>10</v>
      </c>
      <c r="D35" s="31">
        <v>0</v>
      </c>
      <c r="E35" s="32">
        <f t="shared" si="2"/>
        <v>0</v>
      </c>
      <c r="F35" s="32">
        <f t="shared" si="1"/>
        <v>0</v>
      </c>
      <c r="G35" s="9"/>
    </row>
    <row r="36" spans="1:7" ht="30" customHeight="1" x14ac:dyDescent="0.25">
      <c r="A36" s="29">
        <v>6</v>
      </c>
      <c r="B36" s="33" t="s">
        <v>50</v>
      </c>
      <c r="C36" s="29">
        <v>1</v>
      </c>
      <c r="D36" s="31">
        <v>0</v>
      </c>
      <c r="E36" s="32">
        <f t="shared" ref="E36:E37" si="3">D36*C36</f>
        <v>0</v>
      </c>
      <c r="F36" s="32">
        <f t="shared" ref="F36:F37" si="4">E36*1.23</f>
        <v>0</v>
      </c>
      <c r="G36" s="9"/>
    </row>
    <row r="37" spans="1:7" ht="101.25" customHeight="1" x14ac:dyDescent="0.25">
      <c r="A37" s="29">
        <v>7</v>
      </c>
      <c r="B37" s="34" t="s">
        <v>67</v>
      </c>
      <c r="C37" s="29">
        <v>10</v>
      </c>
      <c r="D37" s="31">
        <v>0</v>
      </c>
      <c r="E37" s="32">
        <f t="shared" si="3"/>
        <v>0</v>
      </c>
      <c r="F37" s="32">
        <f t="shared" si="4"/>
        <v>0</v>
      </c>
      <c r="G37" s="9"/>
    </row>
    <row r="38" spans="1:7" ht="31.5" customHeight="1" x14ac:dyDescent="0.25">
      <c r="A38" s="29">
        <v>8</v>
      </c>
      <c r="B38" s="34" t="s">
        <v>68</v>
      </c>
      <c r="C38" s="29">
        <v>2</v>
      </c>
      <c r="D38" s="31">
        <v>0</v>
      </c>
      <c r="E38" s="32">
        <f t="shared" ref="E38" si="5">D38*C38</f>
        <v>0</v>
      </c>
      <c r="F38" s="32">
        <f t="shared" ref="F38" si="6">E38*1.23</f>
        <v>0</v>
      </c>
      <c r="G38" s="9"/>
    </row>
    <row r="39" spans="1:7" ht="23.25" customHeight="1" x14ac:dyDescent="0.25">
      <c r="A39" s="29">
        <v>9</v>
      </c>
      <c r="B39" s="34" t="s">
        <v>69</v>
      </c>
      <c r="C39" s="29">
        <v>5</v>
      </c>
      <c r="D39" s="31">
        <v>0</v>
      </c>
      <c r="E39" s="32">
        <f t="shared" ref="E39" si="7">D39*C39</f>
        <v>0</v>
      </c>
      <c r="F39" s="32">
        <f t="shared" ref="F39" si="8">E39*1.23</f>
        <v>0</v>
      </c>
      <c r="G39" s="9"/>
    </row>
    <row r="40" spans="1:7" ht="97.5" customHeight="1" x14ac:dyDescent="0.25">
      <c r="A40" s="29">
        <v>10</v>
      </c>
      <c r="B40" s="34" t="s">
        <v>70</v>
      </c>
      <c r="C40" s="29">
        <v>2</v>
      </c>
      <c r="D40" s="31">
        <v>0</v>
      </c>
      <c r="E40" s="32">
        <f t="shared" ref="E40" si="9">D40*C40</f>
        <v>0</v>
      </c>
      <c r="F40" s="32">
        <f t="shared" ref="F40" si="10">E40*1.23</f>
        <v>0</v>
      </c>
      <c r="G40" s="9"/>
    </row>
    <row r="41" spans="1:7" ht="30" customHeight="1" x14ac:dyDescent="0.25">
      <c r="A41" s="29">
        <v>11</v>
      </c>
      <c r="B41" s="35" t="s">
        <v>72</v>
      </c>
      <c r="C41" s="29">
        <v>2</v>
      </c>
      <c r="D41" s="31">
        <v>0</v>
      </c>
      <c r="E41" s="32">
        <f t="shared" si="2"/>
        <v>0</v>
      </c>
      <c r="F41" s="32">
        <f t="shared" si="1"/>
        <v>0</v>
      </c>
      <c r="G41" s="9"/>
    </row>
    <row r="42" spans="1:7" ht="34.5" customHeight="1" x14ac:dyDescent="0.25">
      <c r="A42" s="29">
        <v>12</v>
      </c>
      <c r="B42" s="35" t="s">
        <v>82</v>
      </c>
      <c r="C42" s="29">
        <v>1</v>
      </c>
      <c r="D42" s="31">
        <v>0</v>
      </c>
      <c r="E42" s="32">
        <f t="shared" si="2"/>
        <v>0</v>
      </c>
      <c r="F42" s="32">
        <f t="shared" si="1"/>
        <v>0</v>
      </c>
      <c r="G42" s="9"/>
    </row>
    <row r="43" spans="1:7" ht="29.25" customHeight="1" x14ac:dyDescent="0.25">
      <c r="A43" s="29">
        <v>13</v>
      </c>
      <c r="B43" s="35" t="s">
        <v>74</v>
      </c>
      <c r="C43" s="29">
        <v>2</v>
      </c>
      <c r="D43" s="31">
        <v>0</v>
      </c>
      <c r="E43" s="32">
        <f t="shared" si="2"/>
        <v>0</v>
      </c>
      <c r="F43" s="32">
        <f t="shared" si="1"/>
        <v>0</v>
      </c>
      <c r="G43" s="9"/>
    </row>
    <row r="44" spans="1:7" ht="26.25" customHeight="1" x14ac:dyDescent="0.25">
      <c r="A44" s="29">
        <v>14</v>
      </c>
      <c r="B44" s="35" t="s">
        <v>73</v>
      </c>
      <c r="C44" s="29">
        <v>3</v>
      </c>
      <c r="D44" s="31">
        <v>0</v>
      </c>
      <c r="E44" s="32">
        <f t="shared" si="2"/>
        <v>0</v>
      </c>
      <c r="F44" s="32">
        <f t="shared" si="1"/>
        <v>0</v>
      </c>
      <c r="G44" s="9"/>
    </row>
    <row r="45" spans="1:7" ht="30.75" customHeight="1" x14ac:dyDescent="0.25">
      <c r="A45" s="29">
        <v>15</v>
      </c>
      <c r="B45" s="34" t="s">
        <v>80</v>
      </c>
      <c r="C45" s="29">
        <v>1</v>
      </c>
      <c r="D45" s="31">
        <v>0</v>
      </c>
      <c r="E45" s="32">
        <f t="shared" si="2"/>
        <v>0</v>
      </c>
      <c r="F45" s="32">
        <f t="shared" si="1"/>
        <v>0</v>
      </c>
      <c r="G45" s="9"/>
    </row>
    <row r="46" spans="1:7" ht="30.75" customHeight="1" x14ac:dyDescent="0.25">
      <c r="A46" s="29">
        <v>16</v>
      </c>
      <c r="B46" s="34" t="s">
        <v>81</v>
      </c>
      <c r="C46" s="29">
        <v>1</v>
      </c>
      <c r="D46" s="31">
        <v>0</v>
      </c>
      <c r="E46" s="32">
        <f t="shared" ref="E46" si="11">D46*C46</f>
        <v>0</v>
      </c>
      <c r="F46" s="32">
        <f t="shared" ref="F46" si="12">E46*1.23</f>
        <v>0</v>
      </c>
      <c r="G46" s="9"/>
    </row>
    <row r="47" spans="1:7" ht="27" customHeight="1" x14ac:dyDescent="0.25">
      <c r="A47" s="29">
        <v>17</v>
      </c>
      <c r="B47" s="35" t="s">
        <v>51</v>
      </c>
      <c r="C47" s="36">
        <v>1</v>
      </c>
      <c r="D47" s="31">
        <v>0</v>
      </c>
      <c r="E47" s="32">
        <f t="shared" ref="E47:E59" si="13">D47*C47</f>
        <v>0</v>
      </c>
      <c r="F47" s="32">
        <f t="shared" ref="F47:F59" si="14">E47*1.23</f>
        <v>0</v>
      </c>
      <c r="G47" s="9"/>
    </row>
    <row r="48" spans="1:7" ht="25.5" customHeight="1" x14ac:dyDescent="0.25">
      <c r="A48" s="29">
        <v>18</v>
      </c>
      <c r="B48" s="35" t="s">
        <v>52</v>
      </c>
      <c r="C48" s="36">
        <v>1</v>
      </c>
      <c r="D48" s="31">
        <v>0</v>
      </c>
      <c r="E48" s="32">
        <f t="shared" si="13"/>
        <v>0</v>
      </c>
      <c r="F48" s="32">
        <f t="shared" si="14"/>
        <v>0</v>
      </c>
      <c r="G48" s="9"/>
    </row>
    <row r="49" spans="1:7" ht="28.5" customHeight="1" x14ac:dyDescent="0.25">
      <c r="A49" s="29">
        <v>19</v>
      </c>
      <c r="B49" s="35" t="s">
        <v>53</v>
      </c>
      <c r="C49" s="36">
        <v>1</v>
      </c>
      <c r="D49" s="31">
        <v>0</v>
      </c>
      <c r="E49" s="32">
        <f t="shared" si="13"/>
        <v>0</v>
      </c>
      <c r="F49" s="32">
        <f t="shared" si="14"/>
        <v>0</v>
      </c>
      <c r="G49" s="9"/>
    </row>
    <row r="50" spans="1:7" ht="26.25" customHeight="1" x14ac:dyDescent="0.25">
      <c r="A50" s="29">
        <v>20</v>
      </c>
      <c r="B50" s="35" t="s">
        <v>54</v>
      </c>
      <c r="C50" s="36">
        <v>1</v>
      </c>
      <c r="D50" s="31">
        <v>0</v>
      </c>
      <c r="E50" s="32">
        <f t="shared" si="13"/>
        <v>0</v>
      </c>
      <c r="F50" s="32">
        <f t="shared" si="14"/>
        <v>0</v>
      </c>
      <c r="G50" s="9"/>
    </row>
    <row r="51" spans="1:7" ht="27.75" customHeight="1" x14ac:dyDescent="0.25">
      <c r="A51" s="29">
        <v>21</v>
      </c>
      <c r="B51" s="35" t="s">
        <v>55</v>
      </c>
      <c r="C51" s="36">
        <v>1</v>
      </c>
      <c r="D51" s="31">
        <v>0</v>
      </c>
      <c r="E51" s="32">
        <f t="shared" si="13"/>
        <v>0</v>
      </c>
      <c r="F51" s="32">
        <f t="shared" si="14"/>
        <v>0</v>
      </c>
      <c r="G51" s="9"/>
    </row>
    <row r="52" spans="1:7" ht="22.5" customHeight="1" x14ac:dyDescent="0.25">
      <c r="A52" s="29">
        <v>22</v>
      </c>
      <c r="B52" s="35" t="s">
        <v>79</v>
      </c>
      <c r="C52" s="36">
        <v>10</v>
      </c>
      <c r="D52" s="31">
        <v>0</v>
      </c>
      <c r="E52" s="32">
        <f t="shared" ref="E52" si="15">D52*C52</f>
        <v>0</v>
      </c>
      <c r="F52" s="32">
        <f t="shared" ref="F52" si="16">E52*1.23</f>
        <v>0</v>
      </c>
      <c r="G52" s="9"/>
    </row>
    <row r="53" spans="1:7" ht="21" customHeight="1" x14ac:dyDescent="0.25">
      <c r="A53" s="29">
        <v>23</v>
      </c>
      <c r="B53" s="35" t="s">
        <v>56</v>
      </c>
      <c r="C53" s="36">
        <v>10</v>
      </c>
      <c r="D53" s="31">
        <v>0</v>
      </c>
      <c r="E53" s="32">
        <f t="shared" si="13"/>
        <v>0</v>
      </c>
      <c r="F53" s="32">
        <f t="shared" si="14"/>
        <v>0</v>
      </c>
      <c r="G53" s="9"/>
    </row>
    <row r="54" spans="1:7" ht="27" customHeight="1" x14ac:dyDescent="0.25">
      <c r="A54" s="29">
        <v>24</v>
      </c>
      <c r="B54" s="35" t="s">
        <v>57</v>
      </c>
      <c r="C54" s="36">
        <v>10</v>
      </c>
      <c r="D54" s="31">
        <v>0</v>
      </c>
      <c r="E54" s="32">
        <f t="shared" si="13"/>
        <v>0</v>
      </c>
      <c r="F54" s="32">
        <f t="shared" si="14"/>
        <v>0</v>
      </c>
      <c r="G54" s="9"/>
    </row>
    <row r="55" spans="1:7" ht="27" customHeight="1" x14ac:dyDescent="0.25">
      <c r="A55" s="29">
        <v>25</v>
      </c>
      <c r="B55" s="35" t="s">
        <v>58</v>
      </c>
      <c r="C55" s="36">
        <v>10</v>
      </c>
      <c r="D55" s="31">
        <v>0</v>
      </c>
      <c r="E55" s="32">
        <f t="shared" si="13"/>
        <v>0</v>
      </c>
      <c r="F55" s="32">
        <f t="shared" si="14"/>
        <v>0</v>
      </c>
      <c r="G55" s="9"/>
    </row>
    <row r="56" spans="1:7" ht="29.25" customHeight="1" x14ac:dyDescent="0.25">
      <c r="A56" s="29">
        <v>26</v>
      </c>
      <c r="B56" s="35" t="s">
        <v>59</v>
      </c>
      <c r="C56" s="36">
        <v>1</v>
      </c>
      <c r="D56" s="31">
        <v>0</v>
      </c>
      <c r="E56" s="32">
        <f t="shared" si="13"/>
        <v>0</v>
      </c>
      <c r="F56" s="32">
        <f t="shared" si="14"/>
        <v>0</v>
      </c>
      <c r="G56" s="9"/>
    </row>
    <row r="57" spans="1:7" ht="26.25" customHeight="1" x14ac:dyDescent="0.25">
      <c r="A57" s="29">
        <v>27</v>
      </c>
      <c r="B57" s="35" t="s">
        <v>60</v>
      </c>
      <c r="C57" s="36">
        <v>10</v>
      </c>
      <c r="D57" s="31">
        <v>0</v>
      </c>
      <c r="E57" s="32">
        <f t="shared" si="13"/>
        <v>0</v>
      </c>
      <c r="F57" s="32">
        <f t="shared" si="14"/>
        <v>0</v>
      </c>
      <c r="G57" s="9"/>
    </row>
    <row r="58" spans="1:7" ht="27.75" customHeight="1" x14ac:dyDescent="0.25">
      <c r="A58" s="29">
        <v>28</v>
      </c>
      <c r="B58" s="35" t="s">
        <v>61</v>
      </c>
      <c r="C58" s="36">
        <v>2</v>
      </c>
      <c r="D58" s="31">
        <v>0</v>
      </c>
      <c r="E58" s="32">
        <f t="shared" si="13"/>
        <v>0</v>
      </c>
      <c r="F58" s="32">
        <f t="shared" si="14"/>
        <v>0</v>
      </c>
      <c r="G58" s="9"/>
    </row>
    <row r="59" spans="1:7" ht="28.5" customHeight="1" x14ac:dyDescent="0.25">
      <c r="A59" s="29">
        <v>29</v>
      </c>
      <c r="B59" s="35" t="s">
        <v>62</v>
      </c>
      <c r="C59" s="36">
        <v>2</v>
      </c>
      <c r="D59" s="31">
        <v>0</v>
      </c>
      <c r="E59" s="32">
        <f t="shared" si="13"/>
        <v>0</v>
      </c>
      <c r="F59" s="32">
        <f t="shared" si="14"/>
        <v>0</v>
      </c>
      <c r="G59" s="9"/>
    </row>
    <row r="60" spans="1:7" ht="27.75" customHeight="1" x14ac:dyDescent="0.25">
      <c r="A60" s="29">
        <v>30</v>
      </c>
      <c r="B60" s="35" t="s">
        <v>63</v>
      </c>
      <c r="C60" s="36">
        <v>2</v>
      </c>
      <c r="D60" s="31">
        <v>0</v>
      </c>
      <c r="E60" s="32">
        <f t="shared" ref="E60:E61" si="17">D60*C60</f>
        <v>0</v>
      </c>
      <c r="F60" s="32">
        <f t="shared" ref="F60:F61" si="18">E60*1.23</f>
        <v>0</v>
      </c>
      <c r="G60" s="9"/>
    </row>
    <row r="61" spans="1:7" ht="30" customHeight="1" x14ac:dyDescent="0.25">
      <c r="A61" s="29">
        <v>31</v>
      </c>
      <c r="B61" s="35" t="s">
        <v>64</v>
      </c>
      <c r="C61" s="36">
        <v>2</v>
      </c>
      <c r="D61" s="31">
        <v>0</v>
      </c>
      <c r="E61" s="32">
        <f t="shared" si="17"/>
        <v>0</v>
      </c>
      <c r="F61" s="32">
        <f t="shared" si="18"/>
        <v>0</v>
      </c>
      <c r="G61" s="9"/>
    </row>
    <row r="62" spans="1:7" ht="30" customHeight="1" x14ac:dyDescent="0.25">
      <c r="A62" s="29">
        <v>32</v>
      </c>
      <c r="B62" s="35" t="s">
        <v>65</v>
      </c>
      <c r="C62" s="36">
        <v>1</v>
      </c>
      <c r="D62" s="31">
        <v>0</v>
      </c>
      <c r="E62" s="32">
        <f t="shared" ref="E62:E65" si="19">D62*C62</f>
        <v>0</v>
      </c>
      <c r="F62" s="32">
        <f t="shared" ref="F62:F65" si="20">E62*1.23</f>
        <v>0</v>
      </c>
      <c r="G62" s="9"/>
    </row>
    <row r="63" spans="1:7" ht="30" customHeight="1" x14ac:dyDescent="0.25">
      <c r="A63" s="29">
        <v>33</v>
      </c>
      <c r="B63" s="35" t="s">
        <v>83</v>
      </c>
      <c r="C63" s="36">
        <v>2</v>
      </c>
      <c r="D63" s="31">
        <v>0</v>
      </c>
      <c r="E63" s="32">
        <f t="shared" si="19"/>
        <v>0</v>
      </c>
      <c r="F63" s="32">
        <f t="shared" si="20"/>
        <v>0</v>
      </c>
      <c r="G63" s="9"/>
    </row>
    <row r="64" spans="1:7" ht="30" customHeight="1" x14ac:dyDescent="0.25">
      <c r="A64" s="29">
        <v>34</v>
      </c>
      <c r="B64" s="35" t="s">
        <v>71</v>
      </c>
      <c r="C64" s="36">
        <v>1</v>
      </c>
      <c r="D64" s="31">
        <v>0</v>
      </c>
      <c r="E64" s="32">
        <f t="shared" si="19"/>
        <v>0</v>
      </c>
      <c r="F64" s="32">
        <f t="shared" si="20"/>
        <v>0</v>
      </c>
      <c r="G64" s="9"/>
    </row>
    <row r="65" spans="1:7" ht="21" customHeight="1" x14ac:dyDescent="0.25">
      <c r="A65" s="29">
        <v>35</v>
      </c>
      <c r="B65" s="35" t="s">
        <v>84</v>
      </c>
      <c r="C65" s="36">
        <v>2</v>
      </c>
      <c r="D65" s="31">
        <v>0</v>
      </c>
      <c r="E65" s="32">
        <f t="shared" si="19"/>
        <v>0</v>
      </c>
      <c r="F65" s="32">
        <f t="shared" si="20"/>
        <v>0</v>
      </c>
      <c r="G65" s="9"/>
    </row>
    <row r="66" spans="1:7" ht="30" customHeight="1" x14ac:dyDescent="0.25">
      <c r="A66" s="29">
        <v>36</v>
      </c>
      <c r="B66" s="35" t="s">
        <v>75</v>
      </c>
      <c r="C66" s="36">
        <v>2</v>
      </c>
      <c r="D66" s="31">
        <v>0</v>
      </c>
      <c r="E66" s="32">
        <f t="shared" ref="E66:E68" si="21">D66*C66</f>
        <v>0</v>
      </c>
      <c r="F66" s="32">
        <f t="shared" ref="F66:F68" si="22">E66*1.23</f>
        <v>0</v>
      </c>
      <c r="G66" s="9"/>
    </row>
    <row r="67" spans="1:7" ht="24.75" customHeight="1" x14ac:dyDescent="0.25">
      <c r="A67" s="29">
        <v>37</v>
      </c>
      <c r="B67" s="35" t="s">
        <v>76</v>
      </c>
      <c r="C67" s="36">
        <v>5</v>
      </c>
      <c r="D67" s="31">
        <v>0</v>
      </c>
      <c r="E67" s="32">
        <f t="shared" si="21"/>
        <v>0</v>
      </c>
      <c r="F67" s="32">
        <f t="shared" si="22"/>
        <v>0</v>
      </c>
      <c r="G67" s="9"/>
    </row>
    <row r="68" spans="1:7" ht="30" customHeight="1" x14ac:dyDescent="0.25">
      <c r="A68" s="29">
        <v>38</v>
      </c>
      <c r="B68" s="35" t="s">
        <v>77</v>
      </c>
      <c r="C68" s="36">
        <v>5</v>
      </c>
      <c r="D68" s="31">
        <v>0</v>
      </c>
      <c r="E68" s="32">
        <f t="shared" si="21"/>
        <v>0</v>
      </c>
      <c r="F68" s="32">
        <f t="shared" si="22"/>
        <v>0</v>
      </c>
      <c r="G68" s="9"/>
    </row>
    <row r="69" spans="1:7" ht="36" customHeight="1" x14ac:dyDescent="0.25">
      <c r="A69" s="29">
        <v>39</v>
      </c>
      <c r="B69" s="35" t="s">
        <v>85</v>
      </c>
      <c r="C69" s="36">
        <v>10</v>
      </c>
      <c r="D69" s="31">
        <v>0</v>
      </c>
      <c r="E69" s="32">
        <f t="shared" ref="E69:E70" si="23">D69*C69</f>
        <v>0</v>
      </c>
      <c r="F69" s="32">
        <f t="shared" ref="F69:F70" si="24">E69*1.23</f>
        <v>0</v>
      </c>
      <c r="G69" s="9"/>
    </row>
    <row r="70" spans="1:7" ht="32.25" customHeight="1" x14ac:dyDescent="0.25">
      <c r="A70" s="29">
        <v>40</v>
      </c>
      <c r="B70" s="35" t="s">
        <v>86</v>
      </c>
      <c r="C70" s="36">
        <v>1</v>
      </c>
      <c r="D70" s="31">
        <v>0</v>
      </c>
      <c r="E70" s="32">
        <f t="shared" si="23"/>
        <v>0</v>
      </c>
      <c r="F70" s="32">
        <f t="shared" si="24"/>
        <v>0</v>
      </c>
      <c r="G70" s="9"/>
    </row>
    <row r="71" spans="1:7" ht="30" customHeight="1" x14ac:dyDescent="0.25">
      <c r="A71" s="29">
        <v>41</v>
      </c>
      <c r="B71" s="35" t="s">
        <v>88</v>
      </c>
      <c r="C71" s="36">
        <v>10</v>
      </c>
      <c r="D71" s="31">
        <v>0</v>
      </c>
      <c r="E71" s="32">
        <f t="shared" ref="E71:E79" si="25">D71*C71</f>
        <v>0</v>
      </c>
      <c r="F71" s="32">
        <f t="shared" ref="F71:F79" si="26">E71*1.23</f>
        <v>0</v>
      </c>
      <c r="G71" s="9"/>
    </row>
    <row r="72" spans="1:7" ht="32.25" customHeight="1" x14ac:dyDescent="0.25">
      <c r="A72" s="29">
        <v>42</v>
      </c>
      <c r="B72" s="35" t="s">
        <v>87</v>
      </c>
      <c r="C72" s="36">
        <v>5</v>
      </c>
      <c r="D72" s="31">
        <v>0</v>
      </c>
      <c r="E72" s="32">
        <f t="shared" si="25"/>
        <v>0</v>
      </c>
      <c r="F72" s="32">
        <f t="shared" si="26"/>
        <v>0</v>
      </c>
      <c r="G72" s="9"/>
    </row>
    <row r="73" spans="1:7" ht="32.25" customHeight="1" x14ac:dyDescent="0.25">
      <c r="A73" s="29">
        <v>43</v>
      </c>
      <c r="B73" s="35" t="s">
        <v>89</v>
      </c>
      <c r="C73" s="36">
        <v>10</v>
      </c>
      <c r="D73" s="31">
        <v>0</v>
      </c>
      <c r="E73" s="32">
        <f>D73*C73</f>
        <v>0</v>
      </c>
      <c r="F73" s="32">
        <f t="shared" si="26"/>
        <v>0</v>
      </c>
      <c r="G73" s="9"/>
    </row>
    <row r="74" spans="1:7" ht="30" customHeight="1" x14ac:dyDescent="0.25">
      <c r="A74" s="29">
        <v>44</v>
      </c>
      <c r="B74" s="35" t="s">
        <v>90</v>
      </c>
      <c r="C74" s="36">
        <v>10</v>
      </c>
      <c r="D74" s="31">
        <v>0</v>
      </c>
      <c r="E74" s="32">
        <f t="shared" si="25"/>
        <v>0</v>
      </c>
      <c r="F74" s="32">
        <f t="shared" si="26"/>
        <v>0</v>
      </c>
      <c r="G74" s="9"/>
    </row>
    <row r="75" spans="1:7" ht="28.5" customHeight="1" x14ac:dyDescent="0.25">
      <c r="A75" s="29">
        <v>45</v>
      </c>
      <c r="B75" s="35" t="s">
        <v>91</v>
      </c>
      <c r="C75" s="36">
        <v>10</v>
      </c>
      <c r="D75" s="31">
        <v>0</v>
      </c>
      <c r="E75" s="32">
        <f t="shared" si="25"/>
        <v>0</v>
      </c>
      <c r="F75" s="32">
        <f t="shared" si="26"/>
        <v>0</v>
      </c>
      <c r="G75" s="9"/>
    </row>
    <row r="76" spans="1:7" ht="18.75" customHeight="1" x14ac:dyDescent="0.25">
      <c r="A76" s="29">
        <v>46</v>
      </c>
      <c r="B76" s="35" t="s">
        <v>92</v>
      </c>
      <c r="C76" s="36">
        <v>2</v>
      </c>
      <c r="D76" s="31">
        <v>0</v>
      </c>
      <c r="E76" s="32">
        <f t="shared" si="25"/>
        <v>0</v>
      </c>
      <c r="F76" s="32">
        <f t="shared" si="26"/>
        <v>0</v>
      </c>
      <c r="G76" s="9"/>
    </row>
    <row r="77" spans="1:7" ht="21.75" customHeight="1" x14ac:dyDescent="0.25">
      <c r="A77" s="29">
        <v>47</v>
      </c>
      <c r="B77" s="35" t="s">
        <v>93</v>
      </c>
      <c r="C77" s="36">
        <v>2</v>
      </c>
      <c r="D77" s="31">
        <v>0</v>
      </c>
      <c r="E77" s="32">
        <f t="shared" si="25"/>
        <v>0</v>
      </c>
      <c r="F77" s="32">
        <f t="shared" si="26"/>
        <v>0</v>
      </c>
      <c r="G77" s="9"/>
    </row>
    <row r="78" spans="1:7" ht="19.5" customHeight="1" x14ac:dyDescent="0.25">
      <c r="A78" s="29">
        <v>48</v>
      </c>
      <c r="B78" s="35" t="s">
        <v>94</v>
      </c>
      <c r="C78" s="36">
        <v>1</v>
      </c>
      <c r="D78" s="31">
        <v>0</v>
      </c>
      <c r="E78" s="32">
        <f t="shared" si="25"/>
        <v>0</v>
      </c>
      <c r="F78" s="32">
        <f t="shared" si="26"/>
        <v>0</v>
      </c>
      <c r="G78" s="9"/>
    </row>
    <row r="79" spans="1:7" ht="22.5" customHeight="1" x14ac:dyDescent="0.25">
      <c r="A79" s="29">
        <v>49</v>
      </c>
      <c r="B79" s="35" t="s">
        <v>95</v>
      </c>
      <c r="C79" s="36">
        <v>1</v>
      </c>
      <c r="D79" s="31">
        <v>0</v>
      </c>
      <c r="E79" s="32">
        <f t="shared" si="25"/>
        <v>0</v>
      </c>
      <c r="F79" s="32">
        <f t="shared" si="26"/>
        <v>0</v>
      </c>
      <c r="G79" s="9"/>
    </row>
    <row r="80" spans="1:7" ht="22.5" customHeight="1" x14ac:dyDescent="0.25">
      <c r="A80" s="29">
        <v>50</v>
      </c>
      <c r="B80" s="35" t="s">
        <v>96</v>
      </c>
      <c r="C80" s="36">
        <v>1</v>
      </c>
      <c r="D80" s="31">
        <v>0</v>
      </c>
      <c r="E80" s="32">
        <f t="shared" ref="E80:E85" si="27">D80*C80</f>
        <v>0</v>
      </c>
      <c r="F80" s="32">
        <f t="shared" ref="F80:F85" si="28">E80*1.23</f>
        <v>0</v>
      </c>
      <c r="G80" s="9"/>
    </row>
    <row r="81" spans="1:7" ht="22.5" customHeight="1" x14ac:dyDescent="0.25">
      <c r="A81" s="29">
        <v>51</v>
      </c>
      <c r="B81" s="35" t="s">
        <v>97</v>
      </c>
      <c r="C81" s="36">
        <v>2</v>
      </c>
      <c r="D81" s="31">
        <v>0</v>
      </c>
      <c r="E81" s="32">
        <f t="shared" si="27"/>
        <v>0</v>
      </c>
      <c r="F81" s="32">
        <f t="shared" si="28"/>
        <v>0</v>
      </c>
      <c r="G81" s="9"/>
    </row>
    <row r="82" spans="1:7" ht="28.5" customHeight="1" x14ac:dyDescent="0.25">
      <c r="A82" s="29">
        <v>52</v>
      </c>
      <c r="B82" s="35" t="s">
        <v>104</v>
      </c>
      <c r="C82" s="36">
        <v>5</v>
      </c>
      <c r="D82" s="31">
        <v>0</v>
      </c>
      <c r="E82" s="32">
        <f t="shared" si="27"/>
        <v>0</v>
      </c>
      <c r="F82" s="32">
        <f t="shared" si="28"/>
        <v>0</v>
      </c>
      <c r="G82" s="9"/>
    </row>
    <row r="83" spans="1:7" ht="28.5" customHeight="1" x14ac:dyDescent="0.25">
      <c r="A83" s="29">
        <v>53</v>
      </c>
      <c r="B83" s="35" t="s">
        <v>98</v>
      </c>
      <c r="C83" s="36">
        <v>1</v>
      </c>
      <c r="D83" s="31">
        <v>0</v>
      </c>
      <c r="E83" s="32">
        <f t="shared" si="27"/>
        <v>0</v>
      </c>
      <c r="F83" s="32">
        <f t="shared" si="28"/>
        <v>0</v>
      </c>
      <c r="G83" s="9"/>
    </row>
    <row r="84" spans="1:7" ht="28.5" customHeight="1" x14ac:dyDescent="0.25">
      <c r="A84" s="29">
        <v>54</v>
      </c>
      <c r="B84" s="49" t="s">
        <v>99</v>
      </c>
      <c r="C84" s="36">
        <v>1</v>
      </c>
      <c r="D84" s="31">
        <v>0</v>
      </c>
      <c r="E84" s="32">
        <f>D84*C84</f>
        <v>0</v>
      </c>
      <c r="F84" s="32">
        <f t="shared" si="28"/>
        <v>0</v>
      </c>
      <c r="G84" s="9"/>
    </row>
    <row r="85" spans="1:7" ht="27" customHeight="1" x14ac:dyDescent="0.25">
      <c r="A85" s="29">
        <v>55</v>
      </c>
      <c r="B85" s="35" t="s">
        <v>105</v>
      </c>
      <c r="C85" s="36">
        <v>2</v>
      </c>
      <c r="D85" s="31">
        <v>0</v>
      </c>
      <c r="E85" s="32">
        <f t="shared" si="27"/>
        <v>0</v>
      </c>
      <c r="F85" s="32">
        <f t="shared" si="28"/>
        <v>0</v>
      </c>
      <c r="G85" s="9"/>
    </row>
    <row r="86" spans="1:7" ht="27.75" customHeight="1" x14ac:dyDescent="0.25">
      <c r="A86" s="29">
        <v>56</v>
      </c>
      <c r="B86" s="35" t="s">
        <v>109</v>
      </c>
      <c r="C86" s="36">
        <v>2</v>
      </c>
      <c r="D86" s="31">
        <v>0</v>
      </c>
      <c r="E86" s="32">
        <f t="shared" ref="E86:E88" si="29">D86*C86</f>
        <v>0</v>
      </c>
      <c r="F86" s="32">
        <f t="shared" ref="F86:F88" si="30">E86*1.23</f>
        <v>0</v>
      </c>
      <c r="G86" s="9"/>
    </row>
    <row r="87" spans="1:7" ht="27.75" customHeight="1" x14ac:dyDescent="0.25">
      <c r="A87" s="29">
        <v>57</v>
      </c>
      <c r="B87" s="35" t="s">
        <v>100</v>
      </c>
      <c r="C87" s="36">
        <v>2</v>
      </c>
      <c r="D87" s="31">
        <v>0</v>
      </c>
      <c r="E87" s="32">
        <f t="shared" si="29"/>
        <v>0</v>
      </c>
      <c r="F87" s="32">
        <f t="shared" si="30"/>
        <v>0</v>
      </c>
      <c r="G87" s="9"/>
    </row>
    <row r="88" spans="1:7" ht="30" customHeight="1" x14ac:dyDescent="0.25">
      <c r="A88" s="29">
        <v>58</v>
      </c>
      <c r="B88" s="35" t="s">
        <v>101</v>
      </c>
      <c r="C88" s="36">
        <v>2</v>
      </c>
      <c r="D88" s="31">
        <v>0</v>
      </c>
      <c r="E88" s="32">
        <f t="shared" si="29"/>
        <v>0</v>
      </c>
      <c r="F88" s="32">
        <f t="shared" si="30"/>
        <v>0</v>
      </c>
      <c r="G88" s="9"/>
    </row>
    <row r="89" spans="1:7" ht="30.75" customHeight="1" x14ac:dyDescent="0.25">
      <c r="A89" s="29">
        <v>59</v>
      </c>
      <c r="B89" s="50" t="s">
        <v>108</v>
      </c>
      <c r="C89" s="29">
        <v>1</v>
      </c>
      <c r="D89" s="31">
        <v>0</v>
      </c>
      <c r="E89" s="32">
        <f t="shared" ref="E89:E92" si="31">D89*C89</f>
        <v>0</v>
      </c>
      <c r="F89" s="32">
        <f t="shared" ref="F89:F92" si="32">E89*1.23</f>
        <v>0</v>
      </c>
      <c r="G89" s="9"/>
    </row>
    <row r="90" spans="1:7" ht="34.5" customHeight="1" x14ac:dyDescent="0.25">
      <c r="A90" s="29">
        <v>60</v>
      </c>
      <c r="B90" s="50" t="s">
        <v>102</v>
      </c>
      <c r="C90" s="29">
        <v>1</v>
      </c>
      <c r="D90" s="31">
        <v>0</v>
      </c>
      <c r="E90" s="32">
        <f t="shared" si="31"/>
        <v>0</v>
      </c>
      <c r="F90" s="32">
        <f t="shared" si="32"/>
        <v>0</v>
      </c>
      <c r="G90" s="9"/>
    </row>
    <row r="91" spans="1:7" ht="33.75" customHeight="1" x14ac:dyDescent="0.25">
      <c r="A91" s="29">
        <v>61</v>
      </c>
      <c r="B91" s="50" t="s">
        <v>107</v>
      </c>
      <c r="C91" s="29">
        <v>1</v>
      </c>
      <c r="D91" s="31">
        <v>0</v>
      </c>
      <c r="E91" s="32">
        <f t="shared" si="31"/>
        <v>0</v>
      </c>
      <c r="F91" s="32">
        <f t="shared" si="32"/>
        <v>0</v>
      </c>
      <c r="G91" s="9"/>
    </row>
    <row r="92" spans="1:7" ht="34.5" customHeight="1" x14ac:dyDescent="0.25">
      <c r="A92" s="29">
        <v>62</v>
      </c>
      <c r="B92" s="50" t="s">
        <v>106</v>
      </c>
      <c r="C92" s="29">
        <v>1</v>
      </c>
      <c r="D92" s="31">
        <v>0</v>
      </c>
      <c r="E92" s="32">
        <f t="shared" si="31"/>
        <v>0</v>
      </c>
      <c r="F92" s="32">
        <f t="shared" si="32"/>
        <v>0</v>
      </c>
      <c r="G92" s="9"/>
    </row>
    <row r="93" spans="1:7" ht="23.25" customHeight="1" x14ac:dyDescent="0.25">
      <c r="A93" s="12"/>
      <c r="B93" s="25" t="s">
        <v>35</v>
      </c>
      <c r="C93" s="26">
        <f>SUM(C31:C92)</f>
        <v>214</v>
      </c>
      <c r="D93" s="27">
        <v>0</v>
      </c>
      <c r="E93" s="28">
        <f t="shared" si="2"/>
        <v>0</v>
      </c>
      <c r="F93" s="28">
        <f t="shared" si="1"/>
        <v>0</v>
      </c>
      <c r="G93" s="9"/>
    </row>
    <row r="96" spans="1:7" ht="15.75" x14ac:dyDescent="0.25">
      <c r="E96" s="39" t="s">
        <v>40</v>
      </c>
      <c r="F96" s="39"/>
      <c r="G96" s="39"/>
    </row>
    <row r="97" spans="5:7" ht="15.75" x14ac:dyDescent="0.25">
      <c r="E97" s="39" t="s">
        <v>41</v>
      </c>
      <c r="F97" s="39"/>
      <c r="G97" s="39"/>
    </row>
  </sheetData>
  <mergeCells count="19">
    <mergeCell ref="A16:G16"/>
    <mergeCell ref="B18:G18"/>
    <mergeCell ref="B23:G23"/>
    <mergeCell ref="B26:G26"/>
    <mergeCell ref="B27:G27"/>
    <mergeCell ref="B20:G20"/>
    <mergeCell ref="B22:G22"/>
    <mergeCell ref="A3:G3"/>
    <mergeCell ref="A6:G6"/>
    <mergeCell ref="A7:G7"/>
    <mergeCell ref="A8:G8"/>
    <mergeCell ref="A9:G9"/>
    <mergeCell ref="B25:G25"/>
    <mergeCell ref="B21:G21"/>
    <mergeCell ref="B24:G24"/>
    <mergeCell ref="E96:G96"/>
    <mergeCell ref="E97:G97"/>
    <mergeCell ref="B28:G28"/>
    <mergeCell ref="A29:F29"/>
  </mergeCells>
  <hyperlinks>
    <hyperlink ref="B89" r:id="rId1" tooltip="Toner zamiennik Konica Minolta TN514K [A9E8150] [Czarny] marki IPM" display="https://print24.com.pl/product-pol-25578-Toner-zamiennik-Konica-Minolta-TN514K-A9E8150-Czarny-marki-IPM.html" xr:uid="{9814415B-5B11-4458-AB8F-14BA0B962367}"/>
    <hyperlink ref="B90:B92" r:id="rId2" tooltip="Toner zamiennik Konica Minolta TN514K [A9E8150] [Czarny] marki IPM" display="https://print24.com.pl/product-pol-25578-Toner-zamiennik-Konica-Minolta-TN514K-A9E8150-Czarny-marki-IPM.html" xr:uid="{E5319683-0315-4036-B332-FE4BA195E938}"/>
  </hyperlinks>
  <pageMargins left="0.7" right="0.7" top="0.75" bottom="0.75" header="0.3" footer="0.3"/>
  <pageSetup paperSize="9" scale="83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materiały eksploatacyjne</vt:lpstr>
      <vt:lpstr>'materiały eksploatacyjne'!Obszar_wydruku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2026-11-06T12:55:15Z</cp:lastPrinted>
  <dcterms:created xsi:type="dcterms:W3CDTF">2024-07-03T09:56:48Z</dcterms:created>
  <dcterms:modified xsi:type="dcterms:W3CDTF">2026-11-06T12:59:18Z</dcterms:modified>
</cp:coreProperties>
</file>